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D:\各課専用\自治振興課\07税財政担当（地方公営企業）\経営比較分析表\令和３年度\20220105公営企業に係る経営比較分析表（令和２年度決算）の分析等について（依頼）\04 HPアップ版\23 南山城村\"/>
    </mc:Choice>
  </mc:AlternateContent>
  <xr:revisionPtr revIDLastSave="0" documentId="13_ncr:1_{15831868-4240-4074-AEC8-9396F6A849B4}" xr6:coauthVersionLast="36" xr6:coauthVersionMax="36" xr10:uidLastSave="{00000000-0000-0000-0000-000000000000}"/>
  <workbookProtection workbookAlgorithmName="SHA-512" workbookHashValue="NVxNMwwLUkzgdPgNXWcACS00HB+COI3f1zhDAClMXxVvnl2JziQTXCfYyd+MuBaTSOFgEHOmF04ygTfSzL21lQ==" workbookSaltValue="hy9x/HGWr7VveAnIQKB5Zg==" workbookSpinCount="100000" lockStructure="1"/>
  <bookViews>
    <workbookView xWindow="0" yWindow="0" windowWidth="19200" windowHeight="10935" xr2:uid="{00000000-000D-0000-FFFF-FFFF00000000}"/>
  </bookViews>
  <sheets>
    <sheet name="法非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Q6" i="5"/>
  <c r="P6" i="5"/>
  <c r="O6" i="5"/>
  <c r="I10" i="4" s="1"/>
  <c r="N6" i="5"/>
  <c r="M6" i="5"/>
  <c r="L6" i="5"/>
  <c r="W8" i="4" s="1"/>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BB10" i="4"/>
  <c r="AT10" i="4"/>
  <c r="AL10" i="4"/>
  <c r="W10" i="4"/>
  <c r="P10" i="4"/>
  <c r="B10" i="4"/>
  <c r="AL8" i="4"/>
  <c r="AD8" i="4"/>
  <c r="P8" i="4"/>
  <c r="I8" i="4"/>
  <c r="B8" i="4"/>
  <c r="B6" i="4"/>
</calcChain>
</file>

<file path=xl/sharedStrings.xml><?xml version="1.0" encoding="utf-8"?>
<sst xmlns="http://schemas.openxmlformats.org/spreadsheetml/2006/main" count="233" uniqueCount="116">
  <si>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</si>
  <si>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</si>
  <si>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</si>
  <si>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</si>
  <si>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</si>
  <si>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</si>
  <si>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</si>
  <si>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</si>
  <si>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</si>
  <si>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</si>
  <si>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</si>
  <si>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</si>
  <si>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</si>
  <si>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</si>
  <si>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</si>
  <si>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</si>
  <si>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</si>
  <si>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</si>
  <si>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</si>
  <si>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</si>
  <si>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</si>
  <si>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</si>
  <si>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</si>
  <si>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</si>
  <si>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</si>
  <si>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</si>
  <si>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</si>
  <si>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</si>
  <si>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</si>
  <si>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</si>
  <si>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</si>
  <si>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</si>
  <si>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</si>
  <si>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</si>
  <si>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</si>
  <si>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</si>
  <si>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</si>
  <si>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</si>
  <si>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</si>
  <si>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</si>
  <si>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</si>
  <si>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</si>
  <si>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</si>
  <si>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</si>
  <si>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</si>
  <si>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</si>
  <si>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</si>
  <si>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</si>
  <si>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</si>
  <si>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</si>
  <si>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</si>
  <si>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</si>
  <si>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</si>
  <si>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</si>
  <si>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</si>
  <si>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</si>
  <si>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</si>
  <si>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</si>
  <si>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</si>
  <si>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</si>
  <si>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</si>
  <si>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</si>
  <si>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</si>
  <si>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</si>
  <si>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</si>
  <si>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</si>
  <si>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</si>
  <si>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</si>
  <si>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</si>
  <si>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</si>
  <si>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</si>
  <si>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</si>
  <si>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</si>
  <si>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</si>
  <si>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</si>
  <si>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</si>
  <si>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</si>
  <si>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</si>
  <si>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</si>
  <si>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</si>
  <si>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</si>
  <si>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</si>
  <si>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</si>
  <si>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</si>
  <si>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</si>
  <si>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</si>
  <si>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</si>
  <si>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</si>
  <si>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</si>
  <si>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</si>
  <si>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</si>
  <si>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</si>
  <si>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</si>
  <si>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</si>
  <si>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</si>
  <si>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南山城村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</si>
  <si>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</si>
  <si>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</si>
  <si>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</si>
  <si>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</si>
  <si>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</si>
  <si>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</si>
  <si>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</si>
  <si>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</si>
  <si>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</si>
  <si>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</si>
  <si>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</si>
  <si>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</si>
  <si>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</si>
  <si>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</si>
  <si>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</si>
  <si>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</si>
  <si>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</si>
  <si>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収益的収支比率は前年度と同様に推移し、類似団体平均と比較しても厳しい状況が続いている。また依然として給水収益以外の収入として一般会計繰入金に依存していることから、今後も引き続き維持管理費の削減などの経営改善の取組が必要である。
④平成１７年～平成２３年の中央簡易水道統合事業による償還金のピークが過ぎた為、減少している。
⑤給水に係る費用を給水収益で賄えていないので、一般会計からの繰入金で補填している状況であり、経営状態としては厳しい状態である。
⑥給水原価は平均より大きく上回っている。集落が点在しているため、加圧施設等が多くなり設備の維持管理費用が多額になることが要因である。
⑦前年度より増加した要因として、コロナウイルスの影響により自宅で過ごす時間が増え、家庭用の使用量が多くなったことが考えられる。
⑧漏水発生時点で早期に発見し修繕を行ったため有収率は高い状態である。</t>
    <rPh sb="9" eb="12">
      <t>ゼンネンド</t>
    </rPh>
    <rPh sb="13" eb="15">
      <t>ドウヨウ</t>
    </rPh>
    <rPh sb="16" eb="18">
      <t>スイイ</t>
    </rPh>
    <rPh sb="20" eb="22">
      <t>ルイジ</t>
    </rPh>
    <rPh sb="22" eb="24">
      <t>ダンタイ</t>
    </rPh>
    <rPh sb="24" eb="26">
      <t>ヘイキン</t>
    </rPh>
    <rPh sb="27" eb="29">
      <t>ヒカク</t>
    </rPh>
    <rPh sb="32" eb="33">
      <t>キビ</t>
    </rPh>
    <rPh sb="35" eb="37">
      <t>ジョウキョウ</t>
    </rPh>
    <rPh sb="38" eb="39">
      <t>ツヅ</t>
    </rPh>
    <rPh sb="298" eb="301">
      <t>ゼンネンド</t>
    </rPh>
    <rPh sb="303" eb="305">
      <t>ゾウカ</t>
    </rPh>
    <rPh sb="307" eb="309">
      <t>ヨウイン</t>
    </rPh>
    <rPh sb="321" eb="323">
      <t>エイキョウ</t>
    </rPh>
    <rPh sb="326" eb="328">
      <t>ジタク</t>
    </rPh>
    <rPh sb="329" eb="330">
      <t>ス</t>
    </rPh>
    <rPh sb="332" eb="334">
      <t>ジカン</t>
    </rPh>
    <rPh sb="335" eb="336">
      <t>フ</t>
    </rPh>
    <rPh sb="338" eb="341">
      <t>カテイヨウ</t>
    </rPh>
    <rPh sb="342" eb="345">
      <t>シヨウリョウ</t>
    </rPh>
    <rPh sb="346" eb="347">
      <t>オオ</t>
    </rPh>
    <rPh sb="354" eb="355">
      <t>カンガ</t>
    </rPh>
    <phoneticPr fontId="4"/>
  </si>
  <si>
    <t xml:space="preserve"> 本村の人口は年々減少しており、給水収益では事業費を賄えず一般会計からの繰入金で補填している状況である。償還金のピークは迎えているが、未だ企業債残高が多く経営を圧迫している状況が続いている。
 近年ではホテル・お茶工場の建設や開業が進んでおり、営業用水量の増加が見込まれている。
 今後はより近隣自治体との広域連携を視野に入れ、ハード統合は地理的に困難であってもソフト統合を目標とし、業務の効率化・事業費の削減を目指し経営改善を図る必要がある。</t>
    <rPh sb="113" eb="115">
      <t>カイギョウ</t>
    </rPh>
    <phoneticPr fontId="4"/>
  </si>
  <si>
    <t>　高尾簡易水道は稼働後３５年以上が経過しており耐用年数を超える施設が出ている。特に管路ではVP管を使用しており、送水管・配水管ともに漏水が発生している状況である。
　令和４年度～６年度に、漏水多発箇所の布設替え工事を予定している。
　今後給水人口も減っていくなかで、厳しい財源状況ではあるが抜本的な更新計画を検討していく必要がある。</t>
    <rPh sb="117" eb="11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</si>
</sst>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5EF-4FBE-9E83-CBCDAD3AA3B9}"/>
            </c:ext>
          </c:extLst>
        </c:ser>
        <c:dLbls>
          <c:showLegendKey val="0"/>
          <c:showVal val="0"/>
          <c:showCatName val="0"/>
          <c:showSerName val="0"/>
          <c:showPercent val="0"/>
          <c:showBubbleSize val="0"/>
        </c:dLbls>
        <c:gapWidth val="150"/>
        <c:axId val="214083072"/>
        <c:axId val="214084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0.53</c:v>
                </c:pt>
                <c:pt idx="1">
                  <c:v>0.72</c:v>
                </c:pt>
                <c:pt idx="2">
                  <c:v>0.53</c:v>
                </c:pt>
                <c:pt idx="3">
                  <c:v>0.71</c:v>
                </c:pt>
                <c:pt idx="4">
                  <c:v>0.72</c:v>
                </c:pt>
              </c:numCache>
            </c:numRef>
          </c:val>
          <c:smooth val="0"/>
          <c:extLst>
            <c:ext xmlns:c16="http://schemas.microsoft.com/office/drawing/2014/chart" uri="{C3380CC4-5D6E-409C-BE32-E72D297353CC}">
              <c16:uniqueId val="{00000001-15EF-4FBE-9E83-CBCDAD3AA3B9}"/>
            </c:ext>
          </c:extLst>
        </c:ser>
        <c:dLbls>
          <c:showLegendKey val="0"/>
          <c:showVal val="0"/>
          <c:showCatName val="0"/>
          <c:showSerName val="0"/>
          <c:showPercent val="0"/>
          <c:showBubbleSize val="0"/>
        </c:dLbls>
        <c:marker val="1"/>
        <c:smooth val="0"/>
        <c:axId val="214083072"/>
        <c:axId val="214084992"/>
      </c:lineChart>
      <c:dateAx>
        <c:axId val="214083072"/>
        <c:scaling>
          <c:orientation val="minMax"/>
        </c:scaling>
        <c:delete val="1"/>
        <c:axPos val="b"/>
        <c:numFmt formatCode="&quot;H&quot;yy" sourceLinked="1"/>
        <c:majorTickMark val="none"/>
        <c:minorTickMark val="none"/>
        <c:tickLblPos val="none"/>
        <c:crossAx val="214084992"/>
        <c:crosses val="autoZero"/>
        <c:auto val="1"/>
        <c:lblOffset val="100"/>
        <c:baseTimeUnit val="years"/>
      </c:dateAx>
      <c:valAx>
        <c:axId val="21408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61</c:v>
                </c:pt>
                <c:pt idx="1">
                  <c:v>65.94</c:v>
                </c:pt>
                <c:pt idx="2">
                  <c:v>65.349999999999994</c:v>
                </c:pt>
                <c:pt idx="3">
                  <c:v>63.27</c:v>
                </c:pt>
                <c:pt idx="4">
                  <c:v>64.78</c:v>
                </c:pt>
              </c:numCache>
            </c:numRef>
          </c:val>
          <c:extLst>
            <c:ext xmlns:c16="http://schemas.microsoft.com/office/drawing/2014/chart" uri="{C3380CC4-5D6E-409C-BE32-E72D297353CC}">
              <c16:uniqueId val="{00000000-BE83-4181-91F2-3D1F8C710F49}"/>
            </c:ext>
          </c:extLst>
        </c:ser>
        <c:dLbls>
          <c:showLegendKey val="0"/>
          <c:showVal val="0"/>
          <c:showCatName val="0"/>
          <c:showSerName val="0"/>
          <c:showPercent val="0"/>
          <c:showBubbleSize val="0"/>
        </c:dLbls>
        <c:gapWidth val="150"/>
        <c:axId val="218296704"/>
        <c:axId val="21829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77.56</c:v>
                </c:pt>
                <c:pt idx="1">
                  <c:v>78.510000000000005</c:v>
                </c:pt>
                <c:pt idx="2">
                  <c:v>77.91</c:v>
                </c:pt>
                <c:pt idx="3">
                  <c:v>79.099999999999994</c:v>
                </c:pt>
                <c:pt idx="4">
                  <c:v>79.33</c:v>
                </c:pt>
              </c:numCache>
            </c:numRef>
          </c:val>
          <c:smooth val="0"/>
          <c:extLst>
            <c:ext xmlns:c16="http://schemas.microsoft.com/office/drawing/2014/chart" uri="{C3380CC4-5D6E-409C-BE32-E72D297353CC}">
              <c16:uniqueId val="{00000001-BE83-4181-91F2-3D1F8C710F49}"/>
            </c:ext>
          </c:extLst>
        </c:ser>
        <c:dLbls>
          <c:showLegendKey val="0"/>
          <c:showVal val="0"/>
          <c:showCatName val="0"/>
          <c:showSerName val="0"/>
          <c:showPercent val="0"/>
          <c:showBubbleSize val="0"/>
        </c:dLbls>
        <c:marker val="1"/>
        <c:smooth val="0"/>
        <c:axId val="218296704"/>
        <c:axId val="218299776"/>
      </c:lineChart>
      <c:dateAx>
        <c:axId val="218296704"/>
        <c:scaling>
          <c:orientation val="minMax"/>
        </c:scaling>
        <c:delete val="1"/>
        <c:axPos val="b"/>
        <c:numFmt formatCode="&quot;H&quot;yy" sourceLinked="1"/>
        <c:majorTickMark val="none"/>
        <c:minorTickMark val="none"/>
        <c:tickLblPos val="none"/>
        <c:crossAx val="218299776"/>
        <c:crosses val="autoZero"/>
        <c:auto val="1"/>
        <c:lblOffset val="100"/>
        <c:baseTimeUnit val="years"/>
      </c:dateAx>
      <c:valAx>
        <c:axId val="21829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8296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4E-4296-BE73-A8CA96A6A8D7}"/>
            </c:ext>
          </c:extLst>
        </c:ser>
        <c:dLbls>
          <c:showLegendKey val="0"/>
          <c:showVal val="0"/>
          <c:showCatName val="0"/>
          <c:showSerName val="0"/>
          <c:showPercent val="0"/>
          <c:showBubbleSize val="0"/>
        </c:dLbls>
        <c:gapWidth val="150"/>
        <c:axId val="73241728"/>
        <c:axId val="7324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4E-4296-BE73-A8CA96A6A8D7}"/>
            </c:ext>
          </c:extLst>
        </c:ser>
        <c:dLbls>
          <c:showLegendKey val="0"/>
          <c:showVal val="0"/>
          <c:showCatName val="0"/>
          <c:showSerName val="0"/>
          <c:showPercent val="0"/>
          <c:showBubbleSize val="0"/>
        </c:dLbls>
        <c:marker val="1"/>
        <c:smooth val="0"/>
        <c:axId val="73241728"/>
        <c:axId val="73243648"/>
      </c:lineChart>
      <c:dateAx>
        <c:axId val="73241728"/>
        <c:scaling>
          <c:orientation val="minMax"/>
        </c:scaling>
        <c:delete val="1"/>
        <c:axPos val="b"/>
        <c:numFmt formatCode="&quot;H&quot;yy" sourceLinked="1"/>
        <c:majorTickMark val="none"/>
        <c:minorTickMark val="none"/>
        <c:tickLblPos val="none"/>
        <c:crossAx val="73243648"/>
        <c:crosses val="autoZero"/>
        <c:auto val="1"/>
        <c:lblOffset val="100"/>
        <c:baseTimeUnit val="years"/>
      </c:dateAx>
      <c:valAx>
        <c:axId val="7324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1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012-4B27-9991-EB5F9CFD8CF4}"/>
            </c:ext>
          </c:extLst>
        </c:ser>
        <c:dLbls>
          <c:showLegendKey val="0"/>
          <c:showVal val="0"/>
          <c:showCatName val="0"/>
          <c:showSerName val="0"/>
          <c:showPercent val="0"/>
          <c:showBubbleSize val="0"/>
        </c:dLbls>
        <c:gapWidth val="150"/>
        <c:axId val="73257728"/>
        <c:axId val="73259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012-4B27-9991-EB5F9CFD8CF4}"/>
            </c:ext>
          </c:extLst>
        </c:ser>
        <c:dLbls>
          <c:showLegendKey val="0"/>
          <c:showVal val="0"/>
          <c:showCatName val="0"/>
          <c:showSerName val="0"/>
          <c:showPercent val="0"/>
          <c:showBubbleSize val="0"/>
        </c:dLbls>
        <c:marker val="1"/>
        <c:smooth val="0"/>
        <c:axId val="73257728"/>
        <c:axId val="73259648"/>
      </c:lineChart>
      <c:dateAx>
        <c:axId val="73257728"/>
        <c:scaling>
          <c:orientation val="minMax"/>
        </c:scaling>
        <c:delete val="1"/>
        <c:axPos val="b"/>
        <c:numFmt formatCode="&quot;H&quot;yy" sourceLinked="1"/>
        <c:majorTickMark val="none"/>
        <c:minorTickMark val="none"/>
        <c:tickLblPos val="none"/>
        <c:crossAx val="73259648"/>
        <c:crosses val="autoZero"/>
        <c:auto val="1"/>
        <c:lblOffset val="100"/>
        <c:baseTimeUnit val="years"/>
      </c:dateAx>
      <c:valAx>
        <c:axId val="73259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BB-4E97-AB39-D421D994BE1D}"/>
            </c:ext>
          </c:extLst>
        </c:ser>
        <c:dLbls>
          <c:showLegendKey val="0"/>
          <c:showVal val="0"/>
          <c:showCatName val="0"/>
          <c:showSerName val="0"/>
          <c:showPercent val="0"/>
          <c:showBubbleSize val="0"/>
        </c:dLbls>
        <c:gapWidth val="150"/>
        <c:axId val="73339264"/>
        <c:axId val="733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BB-4E97-AB39-D421D994BE1D}"/>
            </c:ext>
          </c:extLst>
        </c:ser>
        <c:dLbls>
          <c:showLegendKey val="0"/>
          <c:showVal val="0"/>
          <c:showCatName val="0"/>
          <c:showSerName val="0"/>
          <c:showPercent val="0"/>
          <c:showBubbleSize val="0"/>
        </c:dLbls>
        <c:marker val="1"/>
        <c:smooth val="0"/>
        <c:axId val="73339264"/>
        <c:axId val="73341184"/>
      </c:lineChart>
      <c:dateAx>
        <c:axId val="73339264"/>
        <c:scaling>
          <c:orientation val="minMax"/>
        </c:scaling>
        <c:delete val="1"/>
        <c:axPos val="b"/>
        <c:numFmt formatCode="&quot;H&quot;yy" sourceLinked="1"/>
        <c:majorTickMark val="none"/>
        <c:minorTickMark val="none"/>
        <c:tickLblPos val="none"/>
        <c:crossAx val="73341184"/>
        <c:crosses val="autoZero"/>
        <c:auto val="1"/>
        <c:lblOffset val="100"/>
        <c:baseTimeUnit val="years"/>
      </c:dateAx>
      <c:valAx>
        <c:axId val="7334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5C7-4991-94A4-65F415E0C2D5}"/>
            </c:ext>
          </c:extLst>
        </c:ser>
        <c:dLbls>
          <c:showLegendKey val="0"/>
          <c:showVal val="0"/>
          <c:showCatName val="0"/>
          <c:showSerName val="0"/>
          <c:showPercent val="0"/>
          <c:showBubbleSize val="0"/>
        </c:dLbls>
        <c:gapWidth val="150"/>
        <c:axId val="73359360"/>
        <c:axId val="7336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5C7-4991-94A4-65F415E0C2D5}"/>
            </c:ext>
          </c:extLst>
        </c:ser>
        <c:dLbls>
          <c:showLegendKey val="0"/>
          <c:showVal val="0"/>
          <c:showCatName val="0"/>
          <c:showSerName val="0"/>
          <c:showPercent val="0"/>
          <c:showBubbleSize val="0"/>
        </c:dLbls>
        <c:marker val="1"/>
        <c:smooth val="0"/>
        <c:axId val="73359360"/>
        <c:axId val="73361280"/>
      </c:lineChart>
      <c:dateAx>
        <c:axId val="73359360"/>
        <c:scaling>
          <c:orientation val="minMax"/>
        </c:scaling>
        <c:delete val="1"/>
        <c:axPos val="b"/>
        <c:numFmt formatCode="&quot;H&quot;yy" sourceLinked="1"/>
        <c:majorTickMark val="none"/>
        <c:minorTickMark val="none"/>
        <c:tickLblPos val="none"/>
        <c:crossAx val="73361280"/>
        <c:crosses val="autoZero"/>
        <c:auto val="1"/>
        <c:lblOffset val="100"/>
        <c:baseTimeUnit val="years"/>
      </c:dateAx>
      <c:valAx>
        <c:axId val="7336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2285.0300000000002</c:v>
                </c:pt>
                <c:pt idx="1">
                  <c:v>2047.04</c:v>
                </c:pt>
                <c:pt idx="2">
                  <c:v>1919.78</c:v>
                </c:pt>
                <c:pt idx="3">
                  <c:v>1779.92</c:v>
                </c:pt>
                <c:pt idx="4">
                  <c:v>1624.93</c:v>
                </c:pt>
              </c:numCache>
            </c:numRef>
          </c:val>
          <c:extLst>
            <c:ext xmlns:c16="http://schemas.microsoft.com/office/drawing/2014/chart" uri="{C3380CC4-5D6E-409C-BE32-E72D297353CC}">
              <c16:uniqueId val="{00000000-CD76-41A6-8C9C-E4772E421CE3}"/>
            </c:ext>
          </c:extLst>
        </c:ser>
        <c:dLbls>
          <c:showLegendKey val="0"/>
          <c:showVal val="0"/>
          <c:showCatName val="0"/>
          <c:showSerName val="0"/>
          <c:showPercent val="0"/>
          <c:showBubbleSize val="0"/>
        </c:dLbls>
        <c:gapWidth val="150"/>
        <c:axId val="73375104"/>
        <c:axId val="7339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1144.79</c:v>
                </c:pt>
                <c:pt idx="1">
                  <c:v>1061.58</c:v>
                </c:pt>
                <c:pt idx="2">
                  <c:v>1007.7</c:v>
                </c:pt>
                <c:pt idx="3">
                  <c:v>1018.52</c:v>
                </c:pt>
                <c:pt idx="4">
                  <c:v>949.61</c:v>
                </c:pt>
              </c:numCache>
            </c:numRef>
          </c:val>
          <c:smooth val="0"/>
          <c:extLst>
            <c:ext xmlns:c16="http://schemas.microsoft.com/office/drawing/2014/chart" uri="{C3380CC4-5D6E-409C-BE32-E72D297353CC}">
              <c16:uniqueId val="{00000001-CD76-41A6-8C9C-E4772E421CE3}"/>
            </c:ext>
          </c:extLst>
        </c:ser>
        <c:dLbls>
          <c:showLegendKey val="0"/>
          <c:showVal val="0"/>
          <c:showCatName val="0"/>
          <c:showSerName val="0"/>
          <c:showPercent val="0"/>
          <c:showBubbleSize val="0"/>
        </c:dLbls>
        <c:marker val="1"/>
        <c:smooth val="0"/>
        <c:axId val="73375104"/>
        <c:axId val="73393664"/>
      </c:lineChart>
      <c:dateAx>
        <c:axId val="73375104"/>
        <c:scaling>
          <c:orientation val="minMax"/>
        </c:scaling>
        <c:delete val="1"/>
        <c:axPos val="b"/>
        <c:numFmt formatCode="&quot;H&quot;yy" sourceLinked="1"/>
        <c:majorTickMark val="none"/>
        <c:minorTickMark val="none"/>
        <c:tickLblPos val="none"/>
        <c:crossAx val="73393664"/>
        <c:crosses val="autoZero"/>
        <c:auto val="1"/>
        <c:lblOffset val="100"/>
        <c:baseTimeUnit val="years"/>
      </c:dateAx>
      <c:valAx>
        <c:axId val="73393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7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21.29</c:v>
                </c:pt>
                <c:pt idx="1">
                  <c:v>25</c:v>
                </c:pt>
                <c:pt idx="2">
                  <c:v>27.92</c:v>
                </c:pt>
                <c:pt idx="3">
                  <c:v>28.01</c:v>
                </c:pt>
                <c:pt idx="4">
                  <c:v>28.77</c:v>
                </c:pt>
              </c:numCache>
            </c:numRef>
          </c:val>
          <c:extLst>
            <c:ext xmlns:c16="http://schemas.microsoft.com/office/drawing/2014/chart" uri="{C3380CC4-5D6E-409C-BE32-E72D297353CC}">
              <c16:uniqueId val="{00000000-9A54-437C-B78C-AC88B3BC8211}"/>
            </c:ext>
          </c:extLst>
        </c:ser>
        <c:dLbls>
          <c:showLegendKey val="0"/>
          <c:showVal val="0"/>
          <c:showCatName val="0"/>
          <c:showSerName val="0"/>
          <c:showPercent val="0"/>
          <c:showBubbleSize val="0"/>
        </c:dLbls>
        <c:gapWidth val="150"/>
        <c:axId val="139856896"/>
        <c:axId val="1398754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56.04</c:v>
                </c:pt>
                <c:pt idx="1">
                  <c:v>58.52</c:v>
                </c:pt>
                <c:pt idx="2">
                  <c:v>59.22</c:v>
                </c:pt>
                <c:pt idx="3">
                  <c:v>58.79</c:v>
                </c:pt>
                <c:pt idx="4">
                  <c:v>58.41</c:v>
                </c:pt>
              </c:numCache>
            </c:numRef>
          </c:val>
          <c:smooth val="0"/>
          <c:extLst>
            <c:ext xmlns:c16="http://schemas.microsoft.com/office/drawing/2014/chart" uri="{C3380CC4-5D6E-409C-BE32-E72D297353CC}">
              <c16:uniqueId val="{00000001-9A54-437C-B78C-AC88B3BC8211}"/>
            </c:ext>
          </c:extLst>
        </c:ser>
        <c:dLbls>
          <c:showLegendKey val="0"/>
          <c:showVal val="0"/>
          <c:showCatName val="0"/>
          <c:showSerName val="0"/>
          <c:showPercent val="0"/>
          <c:showBubbleSize val="0"/>
        </c:dLbls>
        <c:marker val="1"/>
        <c:smooth val="0"/>
        <c:axId val="139856896"/>
        <c:axId val="139875456"/>
      </c:lineChart>
      <c:dateAx>
        <c:axId val="139856896"/>
        <c:scaling>
          <c:orientation val="minMax"/>
        </c:scaling>
        <c:delete val="1"/>
        <c:axPos val="b"/>
        <c:numFmt formatCode="&quot;H&quot;yy" sourceLinked="1"/>
        <c:majorTickMark val="none"/>
        <c:minorTickMark val="none"/>
        <c:tickLblPos val="none"/>
        <c:crossAx val="139875456"/>
        <c:crosses val="autoZero"/>
        <c:auto val="1"/>
        <c:lblOffset val="100"/>
        <c:baseTimeUnit val="years"/>
      </c:dateAx>
      <c:valAx>
        <c:axId val="139875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5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1174.97</c:v>
                </c:pt>
                <c:pt idx="1">
                  <c:v>987.71</c:v>
                </c:pt>
                <c:pt idx="2">
                  <c:v>891.83</c:v>
                </c:pt>
                <c:pt idx="3">
                  <c:v>903.52</c:v>
                </c:pt>
                <c:pt idx="4">
                  <c:v>883.51</c:v>
                </c:pt>
              </c:numCache>
            </c:numRef>
          </c:val>
          <c:extLst>
            <c:ext xmlns:c16="http://schemas.microsoft.com/office/drawing/2014/chart" uri="{C3380CC4-5D6E-409C-BE32-E72D297353CC}">
              <c16:uniqueId val="{00000000-75CB-4E89-A80B-9302974DB754}"/>
            </c:ext>
          </c:extLst>
        </c:ser>
        <c:dLbls>
          <c:showLegendKey val="0"/>
          <c:showVal val="0"/>
          <c:showCatName val="0"/>
          <c:showSerName val="0"/>
          <c:showPercent val="0"/>
          <c:showBubbleSize val="0"/>
        </c:dLbls>
        <c:gapWidth val="150"/>
        <c:axId val="139889280"/>
        <c:axId val="202195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304.35000000000002</c:v>
                </c:pt>
                <c:pt idx="1">
                  <c:v>296.3</c:v>
                </c:pt>
                <c:pt idx="2">
                  <c:v>292.89999999999998</c:v>
                </c:pt>
                <c:pt idx="3">
                  <c:v>298.25</c:v>
                </c:pt>
                <c:pt idx="4">
                  <c:v>303.27999999999997</c:v>
                </c:pt>
              </c:numCache>
            </c:numRef>
          </c:val>
          <c:smooth val="0"/>
          <c:extLst>
            <c:ext xmlns:c16="http://schemas.microsoft.com/office/drawing/2014/chart" uri="{C3380CC4-5D6E-409C-BE32-E72D297353CC}">
              <c16:uniqueId val="{00000001-75CB-4E89-A80B-9302974DB754}"/>
            </c:ext>
          </c:extLst>
        </c:ser>
        <c:dLbls>
          <c:showLegendKey val="0"/>
          <c:showVal val="0"/>
          <c:showCatName val="0"/>
          <c:showSerName val="0"/>
          <c:showPercent val="0"/>
          <c:showBubbleSize val="0"/>
        </c:dLbls>
        <c:marker val="1"/>
        <c:smooth val="0"/>
        <c:axId val="139889280"/>
        <c:axId val="202195712"/>
      </c:lineChart>
      <c:dateAx>
        <c:axId val="139889280"/>
        <c:scaling>
          <c:orientation val="minMax"/>
        </c:scaling>
        <c:delete val="1"/>
        <c:axPos val="b"/>
        <c:numFmt formatCode="&quot;H&quot;yy" sourceLinked="1"/>
        <c:majorTickMark val="none"/>
        <c:minorTickMark val="none"/>
        <c:tickLblPos val="none"/>
        <c:crossAx val="202195712"/>
        <c:crosses val="autoZero"/>
        <c:auto val="1"/>
        <c:lblOffset val="100"/>
        <c:baseTimeUnit val="years"/>
      </c:dateAx>
      <c:valAx>
        <c:axId val="202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9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39.93</c:v>
                </c:pt>
                <c:pt idx="1">
                  <c:v>45.55</c:v>
                </c:pt>
                <c:pt idx="2">
                  <c:v>63.83</c:v>
                </c:pt>
                <c:pt idx="3">
                  <c:v>60.69</c:v>
                </c:pt>
                <c:pt idx="4">
                  <c:v>61.93</c:v>
                </c:pt>
              </c:numCache>
            </c:numRef>
          </c:val>
          <c:extLst>
            <c:ext xmlns:c16="http://schemas.microsoft.com/office/drawing/2014/chart" uri="{C3380CC4-5D6E-409C-BE32-E72D297353CC}">
              <c16:uniqueId val="{00000000-E9BB-40C1-8B97-00E4D1F9336E}"/>
            </c:ext>
          </c:extLst>
        </c:ser>
        <c:dLbls>
          <c:showLegendKey val="0"/>
          <c:showVal val="0"/>
          <c:showCatName val="0"/>
          <c:showSerName val="0"/>
          <c:showPercent val="0"/>
          <c:showBubbleSize val="0"/>
        </c:dLbls>
        <c:gapWidth val="150"/>
        <c:axId val="202221824"/>
        <c:axId val="20223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55.9</c:v>
                </c:pt>
                <c:pt idx="1">
                  <c:v>57.3</c:v>
                </c:pt>
                <c:pt idx="2">
                  <c:v>56.76</c:v>
                </c:pt>
                <c:pt idx="3">
                  <c:v>56.04</c:v>
                </c:pt>
                <c:pt idx="4">
                  <c:v>58.52</c:v>
                </c:pt>
              </c:numCache>
            </c:numRef>
          </c:val>
          <c:smooth val="0"/>
          <c:extLst>
            <c:ext xmlns:c16="http://schemas.microsoft.com/office/drawing/2014/chart" uri="{C3380CC4-5D6E-409C-BE32-E72D297353CC}">
              <c16:uniqueId val="{00000001-E9BB-40C1-8B97-00E4D1F9336E}"/>
            </c:ext>
          </c:extLst>
        </c:ser>
        <c:dLbls>
          <c:showLegendKey val="0"/>
          <c:showVal val="0"/>
          <c:showCatName val="0"/>
          <c:showSerName val="0"/>
          <c:showPercent val="0"/>
          <c:showBubbleSize val="0"/>
        </c:dLbls>
        <c:marker val="1"/>
        <c:smooth val="0"/>
        <c:axId val="202221824"/>
        <c:axId val="202232192"/>
      </c:lineChart>
      <c:dateAx>
        <c:axId val="202221824"/>
        <c:scaling>
          <c:orientation val="minMax"/>
        </c:scaling>
        <c:delete val="1"/>
        <c:axPos val="b"/>
        <c:numFmt formatCode="&quot;H&quot;yy" sourceLinked="1"/>
        <c:majorTickMark val="none"/>
        <c:minorTickMark val="none"/>
        <c:tickLblPos val="none"/>
        <c:crossAx val="202232192"/>
        <c:crosses val="autoZero"/>
        <c:auto val="1"/>
        <c:lblOffset val="100"/>
        <c:baseTimeUnit val="years"/>
      </c:dateAx>
      <c:valAx>
        <c:axId val="20223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2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99.9</c:v>
                </c:pt>
                <c:pt idx="1">
                  <c:v>89.91</c:v>
                </c:pt>
                <c:pt idx="2">
                  <c:v>95.66</c:v>
                </c:pt>
                <c:pt idx="3">
                  <c:v>97.75</c:v>
                </c:pt>
                <c:pt idx="4">
                  <c:v>97.51</c:v>
                </c:pt>
              </c:numCache>
            </c:numRef>
          </c:val>
          <c:extLst>
            <c:ext xmlns:c16="http://schemas.microsoft.com/office/drawing/2014/chart" uri="{C3380CC4-5D6E-409C-BE32-E72D297353CC}">
              <c16:uniqueId val="{00000000-93FF-4A49-8AE3-01887F167891}"/>
            </c:ext>
          </c:extLst>
        </c:ser>
        <c:dLbls>
          <c:showLegendKey val="0"/>
          <c:showVal val="0"/>
          <c:showCatName val="0"/>
          <c:showSerName val="0"/>
          <c:showPercent val="0"/>
          <c:showBubbleSize val="0"/>
        </c:dLbls>
        <c:gapWidth val="150"/>
        <c:axId val="202274688"/>
        <c:axId val="202276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73.28</c:v>
                </c:pt>
                <c:pt idx="1">
                  <c:v>72.42</c:v>
                </c:pt>
                <c:pt idx="2">
                  <c:v>73.069999999999993</c:v>
                </c:pt>
                <c:pt idx="3">
                  <c:v>72.78</c:v>
                </c:pt>
                <c:pt idx="4">
                  <c:v>71.33</c:v>
                </c:pt>
              </c:numCache>
            </c:numRef>
          </c:val>
          <c:smooth val="0"/>
          <c:extLst>
            <c:ext xmlns:c16="http://schemas.microsoft.com/office/drawing/2014/chart" uri="{C3380CC4-5D6E-409C-BE32-E72D297353CC}">
              <c16:uniqueId val="{00000001-93FF-4A49-8AE3-01887F167891}"/>
            </c:ext>
          </c:extLst>
        </c:ser>
        <c:dLbls>
          <c:showLegendKey val="0"/>
          <c:showVal val="0"/>
          <c:showCatName val="0"/>
          <c:showSerName val="0"/>
          <c:showPercent val="0"/>
          <c:showBubbleSize val="0"/>
        </c:dLbls>
        <c:marker val="1"/>
        <c:smooth val="0"/>
        <c:axId val="202274688"/>
        <c:axId val="202276864"/>
      </c:lineChart>
      <c:dateAx>
        <c:axId val="202274688"/>
        <c:scaling>
          <c:orientation val="minMax"/>
        </c:scaling>
        <c:delete val="1"/>
        <c:axPos val="b"/>
        <c:numFmt formatCode="&quot;H&quot;yy" sourceLinked="1"/>
        <c:majorTickMark val="none"/>
        <c:minorTickMark val="none"/>
        <c:tickLblPos val="none"/>
        <c:crossAx val="202276864"/>
        <c:crosses val="autoZero"/>
        <c:auto val="1"/>
        <c:lblOffset val="100"/>
        <c:baseTimeUnit val="years"/>
      </c:dateAx>
      <c:valAx>
        <c:axId val="2022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74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【949.15】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【71.88】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【288.19】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【55.87】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京都府　南山城村</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D3</v>
      </c>
      <c r="X8" s="73"/>
      <c r="Y8" s="73"/>
      <c r="Z8" s="73"/>
      <c r="AA8" s="73"/>
      <c r="AB8" s="73"/>
      <c r="AC8" s="73"/>
      <c r="AD8" s="73" t="str">
        <f>データ!$M$6</f>
        <v>非設置</v>
      </c>
      <c r="AE8" s="73"/>
      <c r="AF8" s="73"/>
      <c r="AG8" s="73"/>
      <c r="AH8" s="73"/>
      <c r="AI8" s="73"/>
      <c r="AJ8" s="73"/>
      <c r="AK8" s="2"/>
      <c r="AL8" s="67">
        <f>データ!$R$6</f>
        <v>2604</v>
      </c>
      <c r="AM8" s="67"/>
      <c r="AN8" s="67"/>
      <c r="AO8" s="67"/>
      <c r="AP8" s="67"/>
      <c r="AQ8" s="67"/>
      <c r="AR8" s="67"/>
      <c r="AS8" s="67"/>
      <c r="AT8" s="66">
        <f>データ!$S$6</f>
        <v>64.11</v>
      </c>
      <c r="AU8" s="66"/>
      <c r="AV8" s="66"/>
      <c r="AW8" s="66"/>
      <c r="AX8" s="66"/>
      <c r="AY8" s="66"/>
      <c r="AZ8" s="66"/>
      <c r="BA8" s="66"/>
      <c r="BB8" s="66">
        <f>データ!$T$6</f>
        <v>40.619999999999997</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89.93</v>
      </c>
      <c r="Q10" s="66"/>
      <c r="R10" s="66"/>
      <c r="S10" s="66"/>
      <c r="T10" s="66"/>
      <c r="U10" s="66"/>
      <c r="V10" s="66"/>
      <c r="W10" s="67">
        <f>データ!$Q$6</f>
        <v>4554</v>
      </c>
      <c r="X10" s="67"/>
      <c r="Y10" s="67"/>
      <c r="Z10" s="67"/>
      <c r="AA10" s="67"/>
      <c r="AB10" s="67"/>
      <c r="AC10" s="67"/>
      <c r="AD10" s="2"/>
      <c r="AE10" s="2"/>
      <c r="AF10" s="2"/>
      <c r="AG10" s="2"/>
      <c r="AH10" s="2"/>
      <c r="AI10" s="2"/>
      <c r="AJ10" s="2"/>
      <c r="AK10" s="2"/>
      <c r="AL10" s="67">
        <f>データ!$U$6</f>
        <v>2322</v>
      </c>
      <c r="AM10" s="67"/>
      <c r="AN10" s="67"/>
      <c r="AO10" s="67"/>
      <c r="AP10" s="67"/>
      <c r="AQ10" s="67"/>
      <c r="AR10" s="67"/>
      <c r="AS10" s="67"/>
      <c r="AT10" s="66">
        <f>データ!$V$6</f>
        <v>6.23</v>
      </c>
      <c r="AU10" s="66"/>
      <c r="AV10" s="66"/>
      <c r="AW10" s="66"/>
      <c r="AX10" s="66"/>
      <c r="AY10" s="66"/>
      <c r="AZ10" s="66"/>
      <c r="BA10" s="66"/>
      <c r="BB10" s="66">
        <f>データ!$W$6</f>
        <v>372.71</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113</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115</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【78.36】</v>
      </c>
      <c r="F85" s="27" t="s">
        <v>41</v>
      </c>
      <c r="G85" s="27" t="s">
        <v>41</v>
      </c>
      <c r="H85" s="27" t="str">
        <f>データ!BO6</f>
        <v>【949.15】</v>
      </c>
      <c r="I85" s="27" t="str">
        <f>データ!BZ6</f>
        <v>【55.87】</v>
      </c>
      <c r="J85" s="27" t="str">
        <f>データ!CK6</f>
        <v>【288.19】</v>
      </c>
      <c r="K85" s="27" t="str">
        <f>データ!CV6</f>
        <v>【56.31】</v>
      </c>
      <c r="L85" s="27" t="str">
        <f>データ!DG6</f>
        <v>【71.88】</v>
      </c>
      <c r="M85" s="27" t="s">
        <v>41</v>
      </c>
      <c r="N85" s="27" t="s">
        <v>41</v>
      </c>
      <c r="O85" s="27" t="str">
        <f>データ!EN6</f>
        <v>【0.80】</v>
      </c>
    </row>
  </sheetData>
  <sheetProtection algorithmName="SHA-512" hashValue="IslfEP2Gca3uSEQFFTImsTBx/GPRlmLO24mn0i/OlXpQSX2Qri397tTvMSa1lGC7/YOVH4FnnIF7oyv2cyVcwQ==" saltValue="qg8wQdKmKfuQlqqI2n8+i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53</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54</v>
      </c>
      <c r="B4" s="31"/>
      <c r="C4" s="31"/>
      <c r="D4" s="31"/>
      <c r="E4" s="31"/>
      <c r="F4" s="31"/>
      <c r="G4" s="31"/>
      <c r="H4" s="80"/>
      <c r="I4" s="81"/>
      <c r="J4" s="81"/>
      <c r="K4" s="81"/>
      <c r="L4" s="81"/>
      <c r="M4" s="81"/>
      <c r="N4" s="81"/>
      <c r="O4" s="81"/>
      <c r="P4" s="81"/>
      <c r="Q4" s="81"/>
      <c r="R4" s="81"/>
      <c r="S4" s="81"/>
      <c r="T4" s="81"/>
      <c r="U4" s="81"/>
      <c r="V4" s="81"/>
      <c r="W4" s="82"/>
      <c r="X4" s="76" t="s">
        <v>55</v>
      </c>
      <c r="Y4" s="76"/>
      <c r="Z4" s="76"/>
      <c r="AA4" s="76"/>
      <c r="AB4" s="76"/>
      <c r="AC4" s="76"/>
      <c r="AD4" s="76"/>
      <c r="AE4" s="76"/>
      <c r="AF4" s="76"/>
      <c r="AG4" s="76"/>
      <c r="AH4" s="76"/>
      <c r="AI4" s="76" t="s">
        <v>56</v>
      </c>
      <c r="AJ4" s="76"/>
      <c r="AK4" s="76"/>
      <c r="AL4" s="76"/>
      <c r="AM4" s="76"/>
      <c r="AN4" s="76"/>
      <c r="AO4" s="76"/>
      <c r="AP4" s="76"/>
      <c r="AQ4" s="76"/>
      <c r="AR4" s="76"/>
      <c r="AS4" s="76"/>
      <c r="AT4" s="76" t="s">
        <v>57</v>
      </c>
      <c r="AU4" s="76"/>
      <c r="AV4" s="76"/>
      <c r="AW4" s="76"/>
      <c r="AX4" s="76"/>
      <c r="AY4" s="76"/>
      <c r="AZ4" s="76"/>
      <c r="BA4" s="76"/>
      <c r="BB4" s="76"/>
      <c r="BC4" s="76"/>
      <c r="BD4" s="76"/>
      <c r="BE4" s="76" t="s">
        <v>58</v>
      </c>
      <c r="BF4" s="76"/>
      <c r="BG4" s="76"/>
      <c r="BH4" s="76"/>
      <c r="BI4" s="76"/>
      <c r="BJ4" s="76"/>
      <c r="BK4" s="76"/>
      <c r="BL4" s="76"/>
      <c r="BM4" s="76"/>
      <c r="BN4" s="76"/>
      <c r="BO4" s="76"/>
      <c r="BP4" s="76" t="s">
        <v>59</v>
      </c>
      <c r="BQ4" s="76"/>
      <c r="BR4" s="76"/>
      <c r="BS4" s="76"/>
      <c r="BT4" s="76"/>
      <c r="BU4" s="76"/>
      <c r="BV4" s="76"/>
      <c r="BW4" s="76"/>
      <c r="BX4" s="76"/>
      <c r="BY4" s="76"/>
      <c r="BZ4" s="76"/>
      <c r="CA4" s="76" t="s">
        <v>60</v>
      </c>
      <c r="CB4" s="76"/>
      <c r="CC4" s="76"/>
      <c r="CD4" s="76"/>
      <c r="CE4" s="76"/>
      <c r="CF4" s="76"/>
      <c r="CG4" s="76"/>
      <c r="CH4" s="76"/>
      <c r="CI4" s="76"/>
      <c r="CJ4" s="76"/>
      <c r="CK4" s="76"/>
      <c r="CL4" s="76" t="s">
        <v>61</v>
      </c>
      <c r="CM4" s="76"/>
      <c r="CN4" s="76"/>
      <c r="CO4" s="76"/>
      <c r="CP4" s="76"/>
      <c r="CQ4" s="76"/>
      <c r="CR4" s="76"/>
      <c r="CS4" s="76"/>
      <c r="CT4" s="76"/>
      <c r="CU4" s="76"/>
      <c r="CV4" s="76"/>
      <c r="CW4" s="76" t="s">
        <v>62</v>
      </c>
      <c r="CX4" s="76"/>
      <c r="CY4" s="76"/>
      <c r="CZ4" s="76"/>
      <c r="DA4" s="76"/>
      <c r="DB4" s="76"/>
      <c r="DC4" s="76"/>
      <c r="DD4" s="76"/>
      <c r="DE4" s="76"/>
      <c r="DF4" s="76"/>
      <c r="DG4" s="76"/>
      <c r="DH4" s="76" t="s">
        <v>63</v>
      </c>
      <c r="DI4" s="76"/>
      <c r="DJ4" s="76"/>
      <c r="DK4" s="76"/>
      <c r="DL4" s="76"/>
      <c r="DM4" s="76"/>
      <c r="DN4" s="76"/>
      <c r="DO4" s="76"/>
      <c r="DP4" s="76"/>
      <c r="DQ4" s="76"/>
      <c r="DR4" s="76"/>
      <c r="DS4" s="76" t="s">
        <v>64</v>
      </c>
      <c r="DT4" s="76"/>
      <c r="DU4" s="76"/>
      <c r="DV4" s="76"/>
      <c r="DW4" s="76"/>
      <c r="DX4" s="76"/>
      <c r="DY4" s="76"/>
      <c r="DZ4" s="76"/>
      <c r="EA4" s="76"/>
      <c r="EB4" s="76"/>
      <c r="EC4" s="76"/>
      <c r="ED4" s="76" t="s">
        <v>65</v>
      </c>
      <c r="EE4" s="76"/>
      <c r="EF4" s="76"/>
      <c r="EG4" s="76"/>
      <c r="EH4" s="76"/>
      <c r="EI4" s="76"/>
      <c r="EJ4" s="76"/>
      <c r="EK4" s="76"/>
      <c r="EL4" s="76"/>
      <c r="EM4" s="76"/>
      <c r="EN4" s="76"/>
    </row>
    <row r="5" spans="1:144" x14ac:dyDescent="0.15">
      <c r="A5" s="29" t="s">
        <v>66</v>
      </c>
      <c r="B5" s="32"/>
      <c r="C5" s="32"/>
      <c r="D5" s="32"/>
      <c r="E5" s="32"/>
      <c r="F5" s="32"/>
      <c r="G5" s="32"/>
      <c r="H5" s="33" t="s">
        <v>67</v>
      </c>
      <c r="I5" s="33" t="s">
        <v>68</v>
      </c>
      <c r="J5" s="33" t="s">
        <v>69</v>
      </c>
      <c r="K5" s="33" t="s">
        <v>70</v>
      </c>
      <c r="L5" s="33" t="s">
        <v>71</v>
      </c>
      <c r="M5" s="33" t="s">
        <v>72</v>
      </c>
      <c r="N5" s="33" t="s">
        <v>73</v>
      </c>
      <c r="O5" s="33" t="s">
        <v>74</v>
      </c>
      <c r="P5" s="33" t="s">
        <v>75</v>
      </c>
      <c r="Q5" s="33" t="s">
        <v>76</v>
      </c>
      <c r="R5" s="33" t="s">
        <v>77</v>
      </c>
      <c r="S5" s="33" t="s">
        <v>78</v>
      </c>
      <c r="T5" s="33" t="s">
        <v>79</v>
      </c>
      <c r="U5" s="33" t="s">
        <v>80</v>
      </c>
      <c r="V5" s="33" t="s">
        <v>81</v>
      </c>
      <c r="W5" s="33" t="s">
        <v>82</v>
      </c>
      <c r="X5" s="33" t="s">
        <v>83</v>
      </c>
      <c r="Y5" s="33" t="s">
        <v>84</v>
      </c>
      <c r="Z5" s="33" t="s">
        <v>85</v>
      </c>
      <c r="AA5" s="33" t="s">
        <v>86</v>
      </c>
      <c r="AB5" s="33" t="s">
        <v>87</v>
      </c>
      <c r="AC5" s="33" t="s">
        <v>88</v>
      </c>
      <c r="AD5" s="33" t="s">
        <v>89</v>
      </c>
      <c r="AE5" s="33" t="s">
        <v>90</v>
      </c>
      <c r="AF5" s="33" t="s">
        <v>91</v>
      </c>
      <c r="AG5" s="33" t="s">
        <v>92</v>
      </c>
      <c r="AH5" s="33" t="s">
        <v>29</v>
      </c>
      <c r="AI5" s="33" t="s">
        <v>83</v>
      </c>
      <c r="AJ5" s="33" t="s">
        <v>84</v>
      </c>
      <c r="AK5" s="33" t="s">
        <v>85</v>
      </c>
      <c r="AL5" s="33" t="s">
        <v>86</v>
      </c>
      <c r="AM5" s="33" t="s">
        <v>87</v>
      </c>
      <c r="AN5" s="33" t="s">
        <v>88</v>
      </c>
      <c r="AO5" s="33" t="s">
        <v>89</v>
      </c>
      <c r="AP5" s="33" t="s">
        <v>90</v>
      </c>
      <c r="AQ5" s="33" t="s">
        <v>91</v>
      </c>
      <c r="AR5" s="33" t="s">
        <v>92</v>
      </c>
      <c r="AS5" s="33" t="s">
        <v>93</v>
      </c>
      <c r="AT5" s="33" t="s">
        <v>83</v>
      </c>
      <c r="AU5" s="33" t="s">
        <v>84</v>
      </c>
      <c r="AV5" s="33" t="s">
        <v>85</v>
      </c>
      <c r="AW5" s="33" t="s">
        <v>86</v>
      </c>
      <c r="AX5" s="33" t="s">
        <v>87</v>
      </c>
      <c r="AY5" s="33" t="s">
        <v>88</v>
      </c>
      <c r="AZ5" s="33" t="s">
        <v>89</v>
      </c>
      <c r="BA5" s="33" t="s">
        <v>90</v>
      </c>
      <c r="BB5" s="33" t="s">
        <v>91</v>
      </c>
      <c r="BC5" s="33" t="s">
        <v>92</v>
      </c>
      <c r="BD5" s="33" t="s">
        <v>93</v>
      </c>
      <c r="BE5" s="33" t="s">
        <v>83</v>
      </c>
      <c r="BF5" s="33" t="s">
        <v>84</v>
      </c>
      <c r="BG5" s="33" t="s">
        <v>85</v>
      </c>
      <c r="BH5" s="33" t="s">
        <v>86</v>
      </c>
      <c r="BI5" s="33" t="s">
        <v>87</v>
      </c>
      <c r="BJ5" s="33" t="s">
        <v>88</v>
      </c>
      <c r="BK5" s="33" t="s">
        <v>89</v>
      </c>
      <c r="BL5" s="33" t="s">
        <v>90</v>
      </c>
      <c r="BM5" s="33" t="s">
        <v>91</v>
      </c>
      <c r="BN5" s="33" t="s">
        <v>92</v>
      </c>
      <c r="BO5" s="33" t="s">
        <v>93</v>
      </c>
      <c r="BP5" s="33" t="s">
        <v>83</v>
      </c>
      <c r="BQ5" s="33" t="s">
        <v>84</v>
      </c>
      <c r="BR5" s="33" t="s">
        <v>85</v>
      </c>
      <c r="BS5" s="33" t="s">
        <v>86</v>
      </c>
      <c r="BT5" s="33" t="s">
        <v>87</v>
      </c>
      <c r="BU5" s="33" t="s">
        <v>88</v>
      </c>
      <c r="BV5" s="33" t="s">
        <v>89</v>
      </c>
      <c r="BW5" s="33" t="s">
        <v>90</v>
      </c>
      <c r="BX5" s="33" t="s">
        <v>91</v>
      </c>
      <c r="BY5" s="33" t="s">
        <v>92</v>
      </c>
      <c r="BZ5" s="33" t="s">
        <v>93</v>
      </c>
      <c r="CA5" s="33" t="s">
        <v>83</v>
      </c>
      <c r="CB5" s="33" t="s">
        <v>84</v>
      </c>
      <c r="CC5" s="33" t="s">
        <v>85</v>
      </c>
      <c r="CD5" s="33" t="s">
        <v>86</v>
      </c>
      <c r="CE5" s="33" t="s">
        <v>87</v>
      </c>
      <c r="CF5" s="33" t="s">
        <v>88</v>
      </c>
      <c r="CG5" s="33" t="s">
        <v>89</v>
      </c>
      <c r="CH5" s="33" t="s">
        <v>90</v>
      </c>
      <c r="CI5" s="33" t="s">
        <v>91</v>
      </c>
      <c r="CJ5" s="33" t="s">
        <v>92</v>
      </c>
      <c r="CK5" s="33" t="s">
        <v>93</v>
      </c>
      <c r="CL5" s="33" t="s">
        <v>83</v>
      </c>
      <c r="CM5" s="33" t="s">
        <v>84</v>
      </c>
      <c r="CN5" s="33" t="s">
        <v>85</v>
      </c>
      <c r="CO5" s="33" t="s">
        <v>86</v>
      </c>
      <c r="CP5" s="33" t="s">
        <v>87</v>
      </c>
      <c r="CQ5" s="33" t="s">
        <v>88</v>
      </c>
      <c r="CR5" s="33" t="s">
        <v>89</v>
      </c>
      <c r="CS5" s="33" t="s">
        <v>90</v>
      </c>
      <c r="CT5" s="33" t="s">
        <v>91</v>
      </c>
      <c r="CU5" s="33" t="s">
        <v>92</v>
      </c>
      <c r="CV5" s="33" t="s">
        <v>93</v>
      </c>
      <c r="CW5" s="33" t="s">
        <v>83</v>
      </c>
      <c r="CX5" s="33" t="s">
        <v>84</v>
      </c>
      <c r="CY5" s="33" t="s">
        <v>85</v>
      </c>
      <c r="CZ5" s="33" t="s">
        <v>86</v>
      </c>
      <c r="DA5" s="33" t="s">
        <v>87</v>
      </c>
      <c r="DB5" s="33" t="s">
        <v>88</v>
      </c>
      <c r="DC5" s="33" t="s">
        <v>89</v>
      </c>
      <c r="DD5" s="33" t="s">
        <v>90</v>
      </c>
      <c r="DE5" s="33" t="s">
        <v>91</v>
      </c>
      <c r="DF5" s="33" t="s">
        <v>92</v>
      </c>
      <c r="DG5" s="33" t="s">
        <v>93</v>
      </c>
      <c r="DH5" s="33" t="s">
        <v>83</v>
      </c>
      <c r="DI5" s="33" t="s">
        <v>84</v>
      </c>
      <c r="DJ5" s="33" t="s">
        <v>85</v>
      </c>
      <c r="DK5" s="33" t="s">
        <v>86</v>
      </c>
      <c r="DL5" s="33" t="s">
        <v>87</v>
      </c>
      <c r="DM5" s="33" t="s">
        <v>88</v>
      </c>
      <c r="DN5" s="33" t="s">
        <v>89</v>
      </c>
      <c r="DO5" s="33" t="s">
        <v>90</v>
      </c>
      <c r="DP5" s="33" t="s">
        <v>91</v>
      </c>
      <c r="DQ5" s="33" t="s">
        <v>92</v>
      </c>
      <c r="DR5" s="33" t="s">
        <v>93</v>
      </c>
      <c r="DS5" s="33" t="s">
        <v>83</v>
      </c>
      <c r="DT5" s="33" t="s">
        <v>84</v>
      </c>
      <c r="DU5" s="33" t="s">
        <v>85</v>
      </c>
      <c r="DV5" s="33" t="s">
        <v>86</v>
      </c>
      <c r="DW5" s="33" t="s">
        <v>87</v>
      </c>
      <c r="DX5" s="33" t="s">
        <v>88</v>
      </c>
      <c r="DY5" s="33" t="s">
        <v>89</v>
      </c>
      <c r="DZ5" s="33" t="s">
        <v>90</v>
      </c>
      <c r="EA5" s="33" t="s">
        <v>91</v>
      </c>
      <c r="EB5" s="33" t="s">
        <v>92</v>
      </c>
      <c r="EC5" s="33" t="s">
        <v>93</v>
      </c>
      <c r="ED5" s="33" t="s">
        <v>83</v>
      </c>
      <c r="EE5" s="33" t="s">
        <v>84</v>
      </c>
      <c r="EF5" s="33" t="s">
        <v>85</v>
      </c>
      <c r="EG5" s="33" t="s">
        <v>86</v>
      </c>
      <c r="EH5" s="33" t="s">
        <v>87</v>
      </c>
      <c r="EI5" s="33" t="s">
        <v>88</v>
      </c>
      <c r="EJ5" s="33" t="s">
        <v>89</v>
      </c>
      <c r="EK5" s="33" t="s">
        <v>90</v>
      </c>
      <c r="EL5" s="33" t="s">
        <v>91</v>
      </c>
      <c r="EM5" s="33" t="s">
        <v>92</v>
      </c>
      <c r="EN5" s="33" t="s">
        <v>93</v>
      </c>
    </row>
    <row r="6" spans="1:144" s="37" customFormat="1" x14ac:dyDescent="0.15">
      <c r="A6" s="29" t="s">
        <v>94</v>
      </c>
      <c r="B6" s="34">
        <f>B7</f>
        <v>2020</v>
      </c>
      <c r="C6" s="34">
        <f t="shared" ref="C6:W6" si="3">C7</f>
        <v>263672</v>
      </c>
      <c r="D6" s="34">
        <f t="shared" si="3"/>
        <v>47</v>
      </c>
      <c r="E6" s="34">
        <f t="shared" si="3"/>
        <v>1</v>
      </c>
      <c r="F6" s="34">
        <f t="shared" si="3"/>
        <v>0</v>
      </c>
      <c r="G6" s="34">
        <f t="shared" si="3"/>
        <v>0</v>
      </c>
      <c r="H6" s="34" t="str">
        <f t="shared" si="3"/>
        <v>京都府　南山城村</v>
      </c>
      <c r="I6" s="34" t="str">
        <f t="shared" si="3"/>
        <v>法非適用</v>
      </c>
      <c r="J6" s="34" t="str">
        <f t="shared" si="3"/>
        <v>水道事業</v>
      </c>
      <c r="K6" s="34" t="str">
        <f t="shared" si="3"/>
        <v>簡易水道事業</v>
      </c>
      <c r="L6" s="34" t="str">
        <f t="shared" si="3"/>
        <v>D3</v>
      </c>
      <c r="M6" s="34" t="str">
        <f t="shared" si="3"/>
        <v>非設置</v>
      </c>
      <c r="N6" s="35" t="str">
        <f t="shared" si="3"/>
        <v>-</v>
      </c>
      <c r="O6" s="35" t="str">
        <f t="shared" si="3"/>
        <v>該当数値なし</v>
      </c>
      <c r="P6" s="35">
        <f t="shared" si="3"/>
        <v>89.93</v>
      </c>
      <c r="Q6" s="35">
        <f t="shared" si="3"/>
        <v>4554</v>
      </c>
      <c r="R6" s="35">
        <f t="shared" si="3"/>
        <v>2604</v>
      </c>
      <c r="S6" s="35">
        <f t="shared" si="3"/>
        <v>64.11</v>
      </c>
      <c r="T6" s="35">
        <f t="shared" si="3"/>
        <v>40.619999999999997</v>
      </c>
      <c r="U6" s="35">
        <f t="shared" si="3"/>
        <v>2322</v>
      </c>
      <c r="V6" s="35">
        <f t="shared" si="3"/>
        <v>6.23</v>
      </c>
      <c r="W6" s="35">
        <f t="shared" si="3"/>
        <v>372.71</v>
      </c>
      <c r="X6" s="36">
        <f>IF(X7="",NA(),X7)</f>
        <v>61</v>
      </c>
      <c r="Y6" s="36">
        <f t="shared" ref="Y6:AG6" si="4">IF(Y7="",NA(),Y7)</f>
        <v>65.94</v>
      </c>
      <c r="Z6" s="36">
        <f t="shared" si="4"/>
        <v>65.349999999999994</v>
      </c>
      <c r="AA6" s="36">
        <f t="shared" si="4"/>
        <v>63.27</v>
      </c>
      <c r="AB6" s="36">
        <f t="shared" si="4"/>
        <v>64.78</v>
      </c>
      <c r="AC6" s="36">
        <f t="shared" si="4"/>
        <v>77.56</v>
      </c>
      <c r="AD6" s="36">
        <f t="shared" si="4"/>
        <v>78.510000000000005</v>
      </c>
      <c r="AE6" s="36">
        <f t="shared" si="4"/>
        <v>77.91</v>
      </c>
      <c r="AF6" s="36">
        <f t="shared" si="4"/>
        <v>79.099999999999994</v>
      </c>
      <c r="AG6" s="36">
        <f t="shared" si="4"/>
        <v>79.33</v>
      </c>
      <c r="AH6" s="35" t="str">
        <f>IF(AH7="","",IF(AH7="-","【-】","【"&amp;SUBSTITUTE(TEXT(AH7,"#,##0.00"),"-","△")&amp;"】"))</f>
        <v>【78.36】</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2285.0300000000002</v>
      </c>
      <c r="BF6" s="36">
        <f t="shared" ref="BF6:BN6" si="7">IF(BF7="",NA(),BF7)</f>
        <v>2047.04</v>
      </c>
      <c r="BG6" s="36">
        <f t="shared" si="7"/>
        <v>1919.78</v>
      </c>
      <c r="BH6" s="36">
        <f t="shared" si="7"/>
        <v>1779.92</v>
      </c>
      <c r="BI6" s="36">
        <f t="shared" si="7"/>
        <v>1624.93</v>
      </c>
      <c r="BJ6" s="36">
        <f t="shared" si="7"/>
        <v>1144.79</v>
      </c>
      <c r="BK6" s="36">
        <f t="shared" si="7"/>
        <v>1061.58</v>
      </c>
      <c r="BL6" s="36">
        <f t="shared" si="7"/>
        <v>1007.7</v>
      </c>
      <c r="BM6" s="36">
        <f t="shared" si="7"/>
        <v>1018.52</v>
      </c>
      <c r="BN6" s="36">
        <f t="shared" si="7"/>
        <v>949.61</v>
      </c>
      <c r="BO6" s="35" t="str">
        <f>IF(BO7="","",IF(BO7="-","【-】","【"&amp;SUBSTITUTE(TEXT(BO7,"#,##0.00"),"-","△")&amp;"】"))</f>
        <v>【949.15】</v>
      </c>
      <c r="BP6" s="36">
        <f>IF(BP7="",NA(),BP7)</f>
        <v>21.29</v>
      </c>
      <c r="BQ6" s="36">
        <f t="shared" ref="BQ6:BY6" si="8">IF(BQ7="",NA(),BQ7)</f>
        <v>25</v>
      </c>
      <c r="BR6" s="36">
        <f t="shared" si="8"/>
        <v>27.92</v>
      </c>
      <c r="BS6" s="36">
        <f t="shared" si="8"/>
        <v>28.01</v>
      </c>
      <c r="BT6" s="36">
        <f t="shared" si="8"/>
        <v>28.77</v>
      </c>
      <c r="BU6" s="36">
        <f t="shared" si="8"/>
        <v>56.04</v>
      </c>
      <c r="BV6" s="36">
        <f t="shared" si="8"/>
        <v>58.52</v>
      </c>
      <c r="BW6" s="36">
        <f t="shared" si="8"/>
        <v>59.22</v>
      </c>
      <c r="BX6" s="36">
        <f t="shared" si="8"/>
        <v>58.79</v>
      </c>
      <c r="BY6" s="36">
        <f t="shared" si="8"/>
        <v>58.41</v>
      </c>
      <c r="BZ6" s="35" t="str">
        <f>IF(BZ7="","",IF(BZ7="-","【-】","【"&amp;SUBSTITUTE(TEXT(BZ7,"#,##0.00"),"-","△")&amp;"】"))</f>
        <v>【55.87】</v>
      </c>
      <c r="CA6" s="36">
        <f>IF(CA7="",NA(),CA7)</f>
        <v>1174.97</v>
      </c>
      <c r="CB6" s="36">
        <f t="shared" ref="CB6:CJ6" si="9">IF(CB7="",NA(),CB7)</f>
        <v>987.71</v>
      </c>
      <c r="CC6" s="36">
        <f t="shared" si="9"/>
        <v>891.83</v>
      </c>
      <c r="CD6" s="36">
        <f t="shared" si="9"/>
        <v>903.52</v>
      </c>
      <c r="CE6" s="36">
        <f t="shared" si="9"/>
        <v>883.51</v>
      </c>
      <c r="CF6" s="36">
        <f t="shared" si="9"/>
        <v>304.35000000000002</v>
      </c>
      <c r="CG6" s="36">
        <f t="shared" si="9"/>
        <v>296.3</v>
      </c>
      <c r="CH6" s="36">
        <f t="shared" si="9"/>
        <v>292.89999999999998</v>
      </c>
      <c r="CI6" s="36">
        <f t="shared" si="9"/>
        <v>298.25</v>
      </c>
      <c r="CJ6" s="36">
        <f t="shared" si="9"/>
        <v>303.27999999999997</v>
      </c>
      <c r="CK6" s="35" t="str">
        <f>IF(CK7="","",IF(CK7="-","【-】","【"&amp;SUBSTITUTE(TEXT(CK7,"#,##0.00"),"-","△")&amp;"】"))</f>
        <v>【288.19】</v>
      </c>
      <c r="CL6" s="36">
        <f>IF(CL7="",NA(),CL7)</f>
        <v>39.93</v>
      </c>
      <c r="CM6" s="36">
        <f t="shared" ref="CM6:CU6" si="10">IF(CM7="",NA(),CM7)</f>
        <v>45.55</v>
      </c>
      <c r="CN6" s="36">
        <f t="shared" si="10"/>
        <v>63.83</v>
      </c>
      <c r="CO6" s="36">
        <f t="shared" si="10"/>
        <v>60.69</v>
      </c>
      <c r="CP6" s="36">
        <f t="shared" si="10"/>
        <v>61.93</v>
      </c>
      <c r="CQ6" s="36">
        <f t="shared" si="10"/>
        <v>55.9</v>
      </c>
      <c r="CR6" s="36">
        <f t="shared" si="10"/>
        <v>57.3</v>
      </c>
      <c r="CS6" s="36">
        <f t="shared" si="10"/>
        <v>56.76</v>
      </c>
      <c r="CT6" s="36">
        <f t="shared" si="10"/>
        <v>56.04</v>
      </c>
      <c r="CU6" s="36">
        <f t="shared" si="10"/>
        <v>58.52</v>
      </c>
      <c r="CV6" s="35" t="str">
        <f>IF(CV7="","",IF(CV7="-","【-】","【"&amp;SUBSTITUTE(TEXT(CV7,"#,##0.00"),"-","△")&amp;"】"))</f>
        <v>【56.31】</v>
      </c>
      <c r="CW6" s="36">
        <f>IF(CW7="",NA(),CW7)</f>
        <v>99.9</v>
      </c>
      <c r="CX6" s="36">
        <f t="shared" ref="CX6:DF6" si="11">IF(CX7="",NA(),CX7)</f>
        <v>89.91</v>
      </c>
      <c r="CY6" s="36">
        <f t="shared" si="11"/>
        <v>95.66</v>
      </c>
      <c r="CZ6" s="36">
        <f t="shared" si="11"/>
        <v>97.75</v>
      </c>
      <c r="DA6" s="36">
        <f t="shared" si="11"/>
        <v>97.51</v>
      </c>
      <c r="DB6" s="36">
        <f t="shared" si="11"/>
        <v>73.28</v>
      </c>
      <c r="DC6" s="36">
        <f t="shared" si="11"/>
        <v>72.42</v>
      </c>
      <c r="DD6" s="36">
        <f t="shared" si="11"/>
        <v>73.069999999999993</v>
      </c>
      <c r="DE6" s="36">
        <f t="shared" si="11"/>
        <v>72.78</v>
      </c>
      <c r="DF6" s="36">
        <f t="shared" si="11"/>
        <v>71.33</v>
      </c>
      <c r="DG6" s="35" t="str">
        <f>IF(DG7="","",IF(DG7="-","【-】","【"&amp;SUBSTITUTE(TEXT(DG7,"#,##0.00"),"-","△")&amp;"】"))</f>
        <v>【71.88】</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0.53</v>
      </c>
      <c r="EJ6" s="36">
        <f t="shared" si="14"/>
        <v>0.72</v>
      </c>
      <c r="EK6" s="36">
        <f t="shared" si="14"/>
        <v>0.53</v>
      </c>
      <c r="EL6" s="36">
        <f t="shared" si="14"/>
        <v>0.71</v>
      </c>
      <c r="EM6" s="36">
        <f t="shared" si="14"/>
        <v>0.72</v>
      </c>
      <c r="EN6" s="35" t="str">
        <f>IF(EN7="","",IF(EN7="-","【-】","【"&amp;SUBSTITUTE(TEXT(EN7,"#,##0.00"),"-","△")&amp;"】"))</f>
        <v>【0.80】</v>
      </c>
    </row>
    <row r="7" spans="1:144" s="37" customFormat="1" x14ac:dyDescent="0.15">
      <c r="A7" s="29"/>
      <c r="B7" s="38">
        <v>2020</v>
      </c>
      <c r="C7" s="38">
        <v>263672</v>
      </c>
      <c r="D7" s="38">
        <v>47</v>
      </c>
      <c r="E7" s="38">
        <v>1</v>
      </c>
      <c r="F7" s="38">
        <v>0</v>
      </c>
      <c r="G7" s="38">
        <v>0</v>
      </c>
      <c r="H7" s="38" t="s">
        <v>95</v>
      </c>
      <c r="I7" s="38" t="s">
        <v>96</v>
      </c>
      <c r="J7" s="38" t="s">
        <v>97</v>
      </c>
      <c r="K7" s="38" t="s">
        <v>98</v>
      </c>
      <c r="L7" s="38" t="s">
        <v>99</v>
      </c>
      <c r="M7" s="38" t="s">
        <v>100</v>
      </c>
      <c r="N7" s="39" t="s">
        <v>101</v>
      </c>
      <c r="O7" s="39" t="s">
        <v>102</v>
      </c>
      <c r="P7" s="39">
        <v>89.93</v>
      </c>
      <c r="Q7" s="39">
        <v>4554</v>
      </c>
      <c r="R7" s="39">
        <v>2604</v>
      </c>
      <c r="S7" s="39">
        <v>64.11</v>
      </c>
      <c r="T7" s="39">
        <v>40.619999999999997</v>
      </c>
      <c r="U7" s="39">
        <v>2322</v>
      </c>
      <c r="V7" s="39">
        <v>6.23</v>
      </c>
      <c r="W7" s="39">
        <v>372.71</v>
      </c>
      <c r="X7" s="39">
        <v>61</v>
      </c>
      <c r="Y7" s="39">
        <v>65.94</v>
      </c>
      <c r="Z7" s="39">
        <v>65.349999999999994</v>
      </c>
      <c r="AA7" s="39">
        <v>63.27</v>
      </c>
      <c r="AB7" s="39">
        <v>64.78</v>
      </c>
      <c r="AC7" s="39">
        <v>77.56</v>
      </c>
      <c r="AD7" s="39">
        <v>78.510000000000005</v>
      </c>
      <c r="AE7" s="39">
        <v>77.91</v>
      </c>
      <c r="AF7" s="39">
        <v>79.099999999999994</v>
      </c>
      <c r="AG7" s="39">
        <v>79.33</v>
      </c>
      <c r="AH7" s="39">
        <v>78.36</v>
      </c>
      <c r="AI7" s="39"/>
      <c r="AJ7" s="39"/>
      <c r="AK7" s="39"/>
      <c r="AL7" s="39"/>
      <c r="AM7" s="39"/>
      <c r="AN7" s="39"/>
      <c r="AO7" s="39"/>
      <c r="AP7" s="39"/>
      <c r="AQ7" s="39"/>
      <c r="AR7" s="39"/>
      <c r="AS7" s="39"/>
      <c r="AT7" s="39"/>
      <c r="AU7" s="39"/>
      <c r="AV7" s="39"/>
      <c r="AW7" s="39"/>
      <c r="AX7" s="39"/>
      <c r="AY7" s="39"/>
      <c r="AZ7" s="39"/>
      <c r="BA7" s="39"/>
      <c r="BB7" s="39"/>
      <c r="BC7" s="39"/>
      <c r="BD7" s="39"/>
      <c r="BE7" s="39">
        <v>2285.0300000000002</v>
      </c>
      <c r="BF7" s="39">
        <v>2047.04</v>
      </c>
      <c r="BG7" s="39">
        <v>1919.78</v>
      </c>
      <c r="BH7" s="39">
        <v>1779.92</v>
      </c>
      <c r="BI7" s="39">
        <v>1624.93</v>
      </c>
      <c r="BJ7" s="39">
        <v>1144.79</v>
      </c>
      <c r="BK7" s="39">
        <v>1061.58</v>
      </c>
      <c r="BL7" s="39">
        <v>1007.7</v>
      </c>
      <c r="BM7" s="39">
        <v>1018.52</v>
      </c>
      <c r="BN7" s="39">
        <v>949.61</v>
      </c>
      <c r="BO7" s="39">
        <v>949.15</v>
      </c>
      <c r="BP7" s="39">
        <v>21.29</v>
      </c>
      <c r="BQ7" s="39">
        <v>25</v>
      </c>
      <c r="BR7" s="39">
        <v>27.92</v>
      </c>
      <c r="BS7" s="39">
        <v>28.01</v>
      </c>
      <c r="BT7" s="39">
        <v>28.77</v>
      </c>
      <c r="BU7" s="39">
        <v>56.04</v>
      </c>
      <c r="BV7" s="39">
        <v>58.52</v>
      </c>
      <c r="BW7" s="39">
        <v>59.22</v>
      </c>
      <c r="BX7" s="39">
        <v>58.79</v>
      </c>
      <c r="BY7" s="39">
        <v>58.41</v>
      </c>
      <c r="BZ7" s="39">
        <v>55.87</v>
      </c>
      <c r="CA7" s="39">
        <v>1174.97</v>
      </c>
      <c r="CB7" s="39">
        <v>987.71</v>
      </c>
      <c r="CC7" s="39">
        <v>891.83</v>
      </c>
      <c r="CD7" s="39">
        <v>903.52</v>
      </c>
      <c r="CE7" s="39">
        <v>883.51</v>
      </c>
      <c r="CF7" s="39">
        <v>304.35000000000002</v>
      </c>
      <c r="CG7" s="39">
        <v>296.3</v>
      </c>
      <c r="CH7" s="39">
        <v>292.89999999999998</v>
      </c>
      <c r="CI7" s="39">
        <v>298.25</v>
      </c>
      <c r="CJ7" s="39">
        <v>303.27999999999997</v>
      </c>
      <c r="CK7" s="39">
        <v>288.19</v>
      </c>
      <c r="CL7" s="39">
        <v>39.93</v>
      </c>
      <c r="CM7" s="39">
        <v>45.55</v>
      </c>
      <c r="CN7" s="39">
        <v>63.83</v>
      </c>
      <c r="CO7" s="39">
        <v>60.69</v>
      </c>
      <c r="CP7" s="39">
        <v>61.93</v>
      </c>
      <c r="CQ7" s="39">
        <v>55.9</v>
      </c>
      <c r="CR7" s="39">
        <v>57.3</v>
      </c>
      <c r="CS7" s="39">
        <v>56.76</v>
      </c>
      <c r="CT7" s="39">
        <v>56.04</v>
      </c>
      <c r="CU7" s="39">
        <v>58.52</v>
      </c>
      <c r="CV7" s="39">
        <v>56.31</v>
      </c>
      <c r="CW7" s="39">
        <v>99.9</v>
      </c>
      <c r="CX7" s="39">
        <v>89.91</v>
      </c>
      <c r="CY7" s="39">
        <v>95.66</v>
      </c>
      <c r="CZ7" s="39">
        <v>97.75</v>
      </c>
      <c r="DA7" s="39">
        <v>97.51</v>
      </c>
      <c r="DB7" s="39">
        <v>73.28</v>
      </c>
      <c r="DC7" s="39">
        <v>72.42</v>
      </c>
      <c r="DD7" s="39">
        <v>73.069999999999993</v>
      </c>
      <c r="DE7" s="39">
        <v>72.78</v>
      </c>
      <c r="DF7" s="39">
        <v>71.33</v>
      </c>
      <c r="DG7" s="39">
        <v>71.88</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0.53</v>
      </c>
      <c r="EJ7" s="39">
        <v>0.72</v>
      </c>
      <c r="EK7" s="39">
        <v>0.53</v>
      </c>
      <c r="EL7" s="39">
        <v>0.71</v>
      </c>
      <c r="EM7" s="39">
        <v>0.72</v>
      </c>
      <c r="EN7" s="39">
        <v>0.8</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103</v>
      </c>
      <c r="C9" s="41" t="s">
        <v>104</v>
      </c>
      <c r="D9" s="41" t="s">
        <v>105</v>
      </c>
      <c r="E9" s="41" t="s">
        <v>106</v>
      </c>
      <c r="F9" s="41" t="s">
        <v>107</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D10" si="15">DATEVALUE($B7+12-B11&amp;"/1/"&amp;B12)</f>
        <v>46753</v>
      </c>
      <c r="C10" s="42">
        <f t="shared" si="15"/>
        <v>47119</v>
      </c>
      <c r="D10" s="42">
        <f t="shared" si="15"/>
        <v>47484</v>
      </c>
      <c r="E10" s="43">
        <f>DATEVALUE($B7+12-E11&amp;"/1/"&amp;E12)</f>
        <v>47849</v>
      </c>
      <c r="F10" s="43">
        <f>DATEVALUE($B7+12-F11&amp;"/1/"&amp;F12)</f>
        <v>48215</v>
      </c>
    </row>
    <row r="11" spans="1:144" x14ac:dyDescent="0.15">
      <c r="B11">
        <v>4</v>
      </c>
      <c r="C11">
        <v>3</v>
      </c>
      <c r="D11">
        <v>2</v>
      </c>
      <c r="E11">
        <v>1</v>
      </c>
      <c r="F11">
        <v>0</v>
      </c>
      <c r="G11" t="s">
        <v>108</v>
      </c>
    </row>
    <row r="12" spans="1:144" x14ac:dyDescent="0.15">
      <c r="B12">
        <v>1</v>
      </c>
      <c r="C12">
        <v>1</v>
      </c>
      <c r="D12">
        <v>1</v>
      </c>
      <c r="E12">
        <v>1</v>
      </c>
      <c r="F12">
        <v>2</v>
      </c>
      <c r="G12" t="s">
        <v>109</v>
      </c>
    </row>
    <row r="13" spans="1:144" x14ac:dyDescent="0.15">
      <c r="B13" t="s">
        <v>110</v>
      </c>
      <c r="C13" t="s">
        <v>110</v>
      </c>
      <c r="D13" t="s">
        <v>110</v>
      </c>
      <c r="E13" t="s">
        <v>111</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久芝　正成</cp:lastModifiedBy>
  <cp:lastPrinted>2022-01-20T01:09:12Z</cp:lastPrinted>
  <dcterms:created xsi:type="dcterms:W3CDTF">2021-12-03T07:03:58Z</dcterms:created>
  <dcterms:modified xsi:type="dcterms:W3CDTF">2022-02-18T10:29:07Z</dcterms:modified>
  <cp:category/>
</cp:coreProperties>
</file>