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3 南山城村\"/>
    </mc:Choice>
  </mc:AlternateContent>
  <xr:revisionPtr revIDLastSave="0" documentId="13_ncr:1_{15831868-4240-4074-AEC8-9396F6A849B4}" xr6:coauthVersionLast="36" xr6:coauthVersionMax="36" xr10:uidLastSave="{00000000-0000-0000-0000-000000000000}"/>
  <workbookProtection workbookAlgorithmName="SHA-512" workbookHashValue="NVxNMwwLUkzgdPgNXWcACS00HB+COI3f1zhDAClMXxVvnl2JziQTXCfYyd+MuBaTSOFgEHOmF04ygTfSzL21lQ==" workbookSaltValue="hy9x/HGWr7VveAnIQKB5Zg==" workbookSpinCount="100000" lockStructure="1"/>
  <bookViews>
    <workbookView xWindow="0" yWindow="0" windowWidth="19200" windowHeight="109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P6" i="5"/>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BB10" i="4"/>
  <c r="AT10" i="4"/>
  <c r="AL10" i="4"/>
  <c r="W10" i="4"/>
  <c r="P10" i="4"/>
  <c r="B10" i="4"/>
  <c r="AL8" i="4"/>
  <c r="AD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<sst xmlns="http://schemas.openxmlformats.org/spreadsheetml/2006/main" count="233" uniqueCount="116">
  <si>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</si>
  <si>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</si>
  <si>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</si>
  <si>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</si>
  <si>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</si>
  <si>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</si>
  <si>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</si>
  <si>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</si>
  <si>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</si>
  <si>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</si>
  <si>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</si>
  <si>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</si>
  <si>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</si>
  <si>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</si>
  <si>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</si>
  <si>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</si>
  <si>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</si>
  <si>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</si>
  <si>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</si>
  <si>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</si>
  <si>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</si>
  <si>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</si>
  <si>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</si>
  <si>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</si>
  <si>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</si>
  <si>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</si>
  <si>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</si>
  <si>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</si>
  <si>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</si>
  <si>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</si>
  <si>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</si>
  <si>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</si>
  <si>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</si>
  <si>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</si>
  <si>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</si>
  <si>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</si>
  <si>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</si>
  <si>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</si>
  <si>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</si>
  <si>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</si>
  <si>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</si>
  <si>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</si>
  <si>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</si>
  <si>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</si>
  <si>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</si>
  <si>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</si>
  <si>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</si>
  <si>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</si>
  <si>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</si>
  <si>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</si>
  <si>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</si>
  <si>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</si>
  <si>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</si>
  <si>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</si>
  <si>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</si>
  <si>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</si>
  <si>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</si>
  <si>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</si>
  <si>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</si>
  <si>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</si>
  <si>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</si>
  <si>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</si>
  <si>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</si>
  <si>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</si>
  <si>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</si>
  <si>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</si>
  <si>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</si>
  <si>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</si>
  <si>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</si>
  <si>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</si>
  <si>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</si>
  <si>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</si>
  <si>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</si>
  <si>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</si>
  <si>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</si>
  <si>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</si>
  <si>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</si>
  <si>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</si>
  <si>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</si>
  <si>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</si>
  <si>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</si>
  <si>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</si>
  <si>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</si>
  <si>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</si>
  <si>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</si>
  <si>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</si>
  <si>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</si>
  <si>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</si>
  <si>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</si>
  <si>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</si>
  <si>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</si>
  <si>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</si>
  <si>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</si>
  <si>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</si>
  <si>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</si>
  <si>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南山城村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</si>
  <si>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</si>
  <si>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</si>
  <si>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</si>
  <si>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</si>
  <si>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</si>
  <si>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</si>
  <si>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</si>
  <si>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</si>
  <si>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</si>
  <si>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</si>
  <si>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</si>
  <si>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</si>
  <si>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</si>
  <si>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</si>
  <si>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</si>
  <si>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</si>
  <si>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</si>
  <si>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前年度と同様に推移し、類似団体平均と比較しても厳しい状況が続いている。また依然として給水収益以外の収入として一般会計繰入金に依存していることから、今後も引き続き維持管理費の削減などの経営改善の取組が必要である。
④平成１７年～平成２３年の中央簡易水道統合事業による償還金のピークが過ぎた為、減少している。
⑤給水に係る費用を給水収益で賄えていないので、一般会計からの繰入金で補填している状況であり、経営状態としては厳しい状態である。
⑥給水原価は平均より大きく上回っている。集落が点在しているため、加圧施設等が多くなり設備の維持管理費用が多額になることが要因である。
⑦前年度より増加した要因として、コロナウイルスの影響により自宅で過ごす時間が増え、家庭用の使用量が多くなったことが考えられる。
⑧漏水発生時点で早期に発見し修繕を行ったため有収率は高い状態である。</t>
    <rPh sb="9" eb="12">
      <t>ゼンネンド</t>
    </rPh>
    <rPh sb="13" eb="15">
      <t>ドウヨウ</t>
    </rPh>
    <rPh sb="16" eb="18">
      <t>スイイ</t>
    </rPh>
    <rPh sb="20" eb="22">
      <t>ルイジ</t>
    </rPh>
    <rPh sb="22" eb="24">
      <t>ダンタイ</t>
    </rPh>
    <rPh sb="24" eb="26">
      <t>ヘイキン</t>
    </rPh>
    <rPh sb="27" eb="29">
      <t>ヒカク</t>
    </rPh>
    <rPh sb="32" eb="33">
      <t>キビ</t>
    </rPh>
    <rPh sb="35" eb="37">
      <t>ジョウキョウ</t>
    </rPh>
    <rPh sb="38" eb="39">
      <t>ツヅ</t>
    </rPh>
    <rPh sb="298" eb="301">
      <t>ゼンネンド</t>
    </rPh>
    <rPh sb="303" eb="305">
      <t>ゾウカ</t>
    </rPh>
    <rPh sb="307" eb="309">
      <t>ヨウイン</t>
    </rPh>
    <rPh sb="321" eb="323">
      <t>エイキョウ</t>
    </rPh>
    <rPh sb="326" eb="328">
      <t>ジタク</t>
    </rPh>
    <rPh sb="329" eb="330">
      <t>ス</t>
    </rPh>
    <rPh sb="332" eb="334">
      <t>ジカン</t>
    </rPh>
    <rPh sb="335" eb="336">
      <t>フ</t>
    </rPh>
    <rPh sb="338" eb="341">
      <t>カテイヨウ</t>
    </rPh>
    <rPh sb="342" eb="345">
      <t>シヨウリョウ</t>
    </rPh>
    <rPh sb="346" eb="347">
      <t>オオ</t>
    </rPh>
    <rPh sb="354" eb="355">
      <t>カンガ</t>
    </rPh>
    <phoneticPr fontId="4"/>
  </si>
  <si>
    <t xml:space="preserve"> 本村の人口は年々減少しており、給水収益では事業費を賄えず一般会計からの繰入金で補填している状況である。償還金のピークは迎えているが、未だ企業債残高が多く経営を圧迫している状況が続いている。
 近年ではホテル・お茶工場の建設や開業が進んでおり、営業用水量の増加が見込まれている。
 今後はより近隣自治体との広域連携を視野に入れ、ハード統合は地理的に困難であってもソフト統合を目標とし、業務の効率化・事業費の削減を目指し経営改善を図る必要がある。</t>
    <rPh sb="113" eb="115">
      <t>カイギョウ</t>
    </rPh>
    <phoneticPr fontId="4"/>
  </si>
  <si>
    <t>　高尾簡易水道は稼働後３５年以上が経過しており耐用年数を超える施設が出ている。特に管路ではVP管を使用しており、送水管・配水管ともに漏水が発生している状況である。
　令和４年度～６年度に、漏水多発箇所の布設替え工事を予定している。
　今後給水人口も減っていくなかで、厳しい財源状況ではあるが抜本的な更新計画を検討していく必要がある。</t>
    <rPh sb="117" eb="11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</si>
</sst>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EF-4FBE-9E83-CBCDAD3AA3B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15EF-4FBE-9E83-CBCDAD3AA3B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39.93</c:v>
                </c:pt>
                <c:pt idx="1">
                  <c:v>45.55</c:v>
                </c:pt>
                <c:pt idx="2">
                  <c:v>63.83</c:v>
                </c:pt>
                <c:pt idx="3">
                  <c:v>60.69</c:v>
                </c:pt>
                <c:pt idx="4">
                  <c:v>61.93</c:v>
                </c:pt>
              </c:numCache>
            </c:numRef>
          </c:val>
          <c:extLst>
            <c:ext xmlns:c16="http://schemas.microsoft.com/office/drawing/2014/chart" uri="{C3380CC4-5D6E-409C-BE32-E72D297353CC}">
              <c16:uniqueId val="{00000000-E9BB-40C1-8B97-00E4D1F9336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E9BB-40C1-8B97-00E4D1F9336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99.9</c:v>
                </c:pt>
                <c:pt idx="1">
                  <c:v>89.91</c:v>
                </c:pt>
                <c:pt idx="2">
                  <c:v>95.66</c:v>
                </c:pt>
                <c:pt idx="3">
                  <c:v>97.75</c:v>
                </c:pt>
                <c:pt idx="4">
                  <c:v>97.51</c:v>
                </c:pt>
              </c:numCache>
            </c:numRef>
          </c:val>
          <c:extLst>
            <c:ext xmlns:c16="http://schemas.microsoft.com/office/drawing/2014/chart" uri="{C3380CC4-5D6E-409C-BE32-E72D297353CC}">
              <c16:uniqueId val="{00000000-93FF-4A49-8AE3-01887F16789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93FF-4A49-8AE3-01887F16789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61</c:v>
                </c:pt>
                <c:pt idx="1">
                  <c:v>65.94</c:v>
                </c:pt>
                <c:pt idx="2">
                  <c:v>65.349999999999994</c:v>
                </c:pt>
                <c:pt idx="3">
                  <c:v>63.27</c:v>
                </c:pt>
                <c:pt idx="4">
                  <c:v>64.78</c:v>
                </c:pt>
              </c:numCache>
            </c:numRef>
          </c:val>
          <c:extLst>
            <c:ext xmlns:c16="http://schemas.microsoft.com/office/drawing/2014/chart" uri="{C3380CC4-5D6E-409C-BE32-E72D297353CC}">
              <c16:uniqueId val="{00000000-BE83-4181-91F2-3D1F8C710F4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BE83-4181-91F2-3D1F8C710F4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4E-4296-BE73-A8CA96A6A8D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4E-4296-BE73-A8CA96A6A8D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12-4B27-9991-EB5F9CFD8CF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2-4B27-9991-EB5F9CFD8CF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BB-4E97-AB39-D421D994BE1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BB-4E97-AB39-D421D994BE1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C7-4991-94A4-65F415E0C2D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C7-4991-94A4-65F415E0C2D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2285.0300000000002</c:v>
                </c:pt>
                <c:pt idx="1">
                  <c:v>2047.04</c:v>
                </c:pt>
                <c:pt idx="2">
                  <c:v>1919.78</c:v>
                </c:pt>
                <c:pt idx="3">
                  <c:v>1779.92</c:v>
                </c:pt>
                <c:pt idx="4">
                  <c:v>1624.93</c:v>
                </c:pt>
              </c:numCache>
            </c:numRef>
          </c:val>
          <c:extLst>
            <c:ext xmlns:c16="http://schemas.microsoft.com/office/drawing/2014/chart" uri="{C3380CC4-5D6E-409C-BE32-E72D297353CC}">
              <c16:uniqueId val="{00000000-CD76-41A6-8C9C-E4772E421CE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CD76-41A6-8C9C-E4772E421CE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21.29</c:v>
                </c:pt>
                <c:pt idx="1">
                  <c:v>25</c:v>
                </c:pt>
                <c:pt idx="2">
                  <c:v>27.92</c:v>
                </c:pt>
                <c:pt idx="3">
                  <c:v>28.01</c:v>
                </c:pt>
                <c:pt idx="4">
                  <c:v>28.77</c:v>
                </c:pt>
              </c:numCache>
            </c:numRef>
          </c:val>
          <c:extLst>
            <c:ext xmlns:c16="http://schemas.microsoft.com/office/drawing/2014/chart" uri="{C3380CC4-5D6E-409C-BE32-E72D297353CC}">
              <c16:uniqueId val="{00000000-9A54-437C-B78C-AC88B3BC821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9A54-437C-B78C-AC88B3BC821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1174.97</c:v>
                </c:pt>
                <c:pt idx="1">
                  <c:v>987.71</c:v>
                </c:pt>
                <c:pt idx="2">
                  <c:v>891.83</c:v>
                </c:pt>
                <c:pt idx="3">
                  <c:v>903.52</c:v>
                </c:pt>
                <c:pt idx="4">
                  <c:v>883.51</c:v>
                </c:pt>
              </c:numCache>
            </c:numRef>
          </c:val>
          <c:extLst>
            <c:ext xmlns:c16="http://schemas.microsoft.com/office/drawing/2014/chart" uri="{C3380CC4-5D6E-409C-BE32-E72D297353CC}">
              <c16:uniqueId val="{00000000-75CB-4E89-A80B-9302974DB75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75CB-4E89-A80B-9302974DB75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南山城村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2604</v>
      </c>
      <c r="AM8" s="67"/>
      <c r="AN8" s="67"/>
      <c r="AO8" s="67"/>
      <c r="AP8" s="67"/>
      <c r="AQ8" s="67"/>
      <c r="AR8" s="67"/>
      <c r="AS8" s="67"/>
      <c r="AT8" s="66">
        <f>データ!$S$6</f>
        <v>64.11</v>
      </c>
      <c r="AU8" s="66"/>
      <c r="AV8" s="66"/>
      <c r="AW8" s="66"/>
      <c r="AX8" s="66"/>
      <c r="AY8" s="66"/>
      <c r="AZ8" s="66"/>
      <c r="BA8" s="66"/>
      <c r="BB8" s="66">
        <f>データ!$T$6</f>
        <v>40.619999999999997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89.93</v>
      </c>
      <c r="Q10" s="66"/>
      <c r="R10" s="66"/>
      <c r="S10" s="66"/>
      <c r="T10" s="66"/>
      <c r="U10" s="66"/>
      <c r="V10" s="66"/>
      <c r="W10" s="67">
        <f>データ!$Q$6</f>
        <v>4554</v>
      </c>
      <c r="X10" s="67"/>
      <c r="Y10" s="67"/>
      <c r="Z10" s="67"/>
      <c r="AA10" s="67"/>
      <c r="AB10" s="67"/>
      <c r="AC10" s="67"/>
      <c r="AD10" s="2"/>
      <c r="AE10" s="2"/>
      <c r="AF10" s="2"/>
      <c r="AG10" s="2"/>
      <c r="AH10" s="2"/>
      <c r="AI10" s="2"/>
      <c r="AJ10" s="2"/>
      <c r="AK10" s="2"/>
      <c r="AL10" s="67">
        <f>データ!$U$6</f>
        <v>2322</v>
      </c>
      <c r="AM10" s="67"/>
      <c r="AN10" s="67"/>
      <c r="AO10" s="67"/>
      <c r="AP10" s="67"/>
      <c r="AQ10" s="67"/>
      <c r="AR10" s="67"/>
      <c r="AS10" s="67"/>
      <c r="AT10" s="66">
        <f>データ!$V$6</f>
        <v>6.23</v>
      </c>
      <c r="AU10" s="66"/>
      <c r="AV10" s="66"/>
      <c r="AW10" s="66"/>
      <c r="AX10" s="66"/>
      <c r="AY10" s="66"/>
      <c r="AZ10" s="66"/>
      <c r="BA10" s="66"/>
      <c r="BB10" s="66">
        <f>データ!$W$6</f>
        <v>372.71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113</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IslfEP2Gca3uSEQFFTImsTBx/GPRlmLO24mn0i/OlXpQSX2Qri397tTvMSa1lGC7/YOVH4FnnIF7oyv2cyVcwQ==" saltValue="qg8wQdKmKfuQlqqI2n8+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263672</v>
      </c>
      <c r="D6" s="34">
        <f t="shared" si="3"/>
        <v>47</v>
      </c>
      <c r="E6" s="34">
        <f t="shared" si="3"/>
        <v>1</v>
      </c>
      <c r="F6" s="34">
        <f t="shared" si="3"/>
        <v>0</v>
      </c>
      <c r="G6" s="34">
        <f t="shared" si="3"/>
        <v>0</v>
      </c>
      <c r="H6" s="34" t="str">
        <f t="shared" si="3"/>
        <v>京都府　南山城村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89.93</v>
      </c>
      <c r="Q6" s="35">
        <f t="shared" si="3"/>
        <v>4554</v>
      </c>
      <c r="R6" s="35">
        <f t="shared" si="3"/>
        <v>2604</v>
      </c>
      <c r="S6" s="35">
        <f t="shared" si="3"/>
        <v>64.11</v>
      </c>
      <c r="T6" s="35">
        <f t="shared" si="3"/>
        <v>40.619999999999997</v>
      </c>
      <c r="U6" s="35">
        <f t="shared" si="3"/>
        <v>2322</v>
      </c>
      <c r="V6" s="35">
        <f t="shared" si="3"/>
        <v>6.23</v>
      </c>
      <c r="W6" s="35">
        <f t="shared" si="3"/>
        <v>372.71</v>
      </c>
      <c r="X6" s="36">
        <f>IF(X7="",NA(),X7)</f>
        <v>61</v>
      </c>
      <c r="Y6" s="36">
        <f t="shared" ref="Y6:AG6" si="4">IF(Y7="",NA(),Y7)</f>
        <v>65.94</v>
      </c>
      <c r="Z6" s="36">
        <f t="shared" si="4"/>
        <v>65.349999999999994</v>
      </c>
      <c r="AA6" s="36">
        <f t="shared" si="4"/>
        <v>63.27</v>
      </c>
      <c r="AB6" s="36">
        <f t="shared" si="4"/>
        <v>64.78</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2285.0300000000002</v>
      </c>
      <c r="BF6" s="36">
        <f t="shared" ref="BF6:BN6" si="7">IF(BF7="",NA(),BF7)</f>
        <v>2047.04</v>
      </c>
      <c r="BG6" s="36">
        <f t="shared" si="7"/>
        <v>1919.78</v>
      </c>
      <c r="BH6" s="36">
        <f t="shared" si="7"/>
        <v>1779.92</v>
      </c>
      <c r="BI6" s="36">
        <f t="shared" si="7"/>
        <v>1624.93</v>
      </c>
      <c r="BJ6" s="36">
        <f t="shared" si="7"/>
        <v>1144.79</v>
      </c>
      <c r="BK6" s="36">
        <f t="shared" si="7"/>
        <v>1061.58</v>
      </c>
      <c r="BL6" s="36">
        <f t="shared" si="7"/>
        <v>1007.7</v>
      </c>
      <c r="BM6" s="36">
        <f t="shared" si="7"/>
        <v>1018.52</v>
      </c>
      <c r="BN6" s="36">
        <f t="shared" si="7"/>
        <v>949.61</v>
      </c>
      <c r="BO6" s="35" t="str">
        <f>IF(BO7="","",IF(BO7="-","【-】","【"&amp;SUBSTITUTE(TEXT(BO7,"#,##0.00"),"-","△")&amp;"】"))</f>
        <v>【949.15】</v>
      </c>
      <c r="BP6" s="36">
        <f>IF(BP7="",NA(),BP7)</f>
        <v>21.29</v>
      </c>
      <c r="BQ6" s="36">
        <f t="shared" ref="BQ6:BY6" si="8">IF(BQ7="",NA(),BQ7)</f>
        <v>25</v>
      </c>
      <c r="BR6" s="36">
        <f t="shared" si="8"/>
        <v>27.92</v>
      </c>
      <c r="BS6" s="36">
        <f t="shared" si="8"/>
        <v>28.01</v>
      </c>
      <c r="BT6" s="36">
        <f t="shared" si="8"/>
        <v>28.77</v>
      </c>
      <c r="BU6" s="36">
        <f t="shared" si="8"/>
        <v>56.04</v>
      </c>
      <c r="BV6" s="36">
        <f t="shared" si="8"/>
        <v>58.52</v>
      </c>
      <c r="BW6" s="36">
        <f t="shared" si="8"/>
        <v>59.22</v>
      </c>
      <c r="BX6" s="36">
        <f t="shared" si="8"/>
        <v>58.79</v>
      </c>
      <c r="BY6" s="36">
        <f t="shared" si="8"/>
        <v>58.41</v>
      </c>
      <c r="BZ6" s="35" t="str">
        <f>IF(BZ7="","",IF(BZ7="-","【-】","【"&amp;SUBSTITUTE(TEXT(BZ7,"#,##0.00"),"-","△")&amp;"】"))</f>
        <v>【55.87】</v>
      </c>
      <c r="CA6" s="36">
        <f>IF(CA7="",NA(),CA7)</f>
        <v>1174.97</v>
      </c>
      <c r="CB6" s="36">
        <f t="shared" ref="CB6:CJ6" si="9">IF(CB7="",NA(),CB7)</f>
        <v>987.71</v>
      </c>
      <c r="CC6" s="36">
        <f t="shared" si="9"/>
        <v>891.83</v>
      </c>
      <c r="CD6" s="36">
        <f t="shared" si="9"/>
        <v>903.52</v>
      </c>
      <c r="CE6" s="36">
        <f t="shared" si="9"/>
        <v>883.51</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39.93</v>
      </c>
      <c r="CM6" s="36">
        <f t="shared" ref="CM6:CU6" si="10">IF(CM7="",NA(),CM7)</f>
        <v>45.55</v>
      </c>
      <c r="CN6" s="36">
        <f t="shared" si="10"/>
        <v>63.83</v>
      </c>
      <c r="CO6" s="36">
        <f t="shared" si="10"/>
        <v>60.69</v>
      </c>
      <c r="CP6" s="36">
        <f t="shared" si="10"/>
        <v>61.93</v>
      </c>
      <c r="CQ6" s="36">
        <f t="shared" si="10"/>
        <v>55.9</v>
      </c>
      <c r="CR6" s="36">
        <f t="shared" si="10"/>
        <v>57.3</v>
      </c>
      <c r="CS6" s="36">
        <f t="shared" si="10"/>
        <v>56.76</v>
      </c>
      <c r="CT6" s="36">
        <f t="shared" si="10"/>
        <v>56.04</v>
      </c>
      <c r="CU6" s="36">
        <f t="shared" si="10"/>
        <v>58.52</v>
      </c>
      <c r="CV6" s="35" t="str">
        <f>IF(CV7="","",IF(CV7="-","【-】","【"&amp;SUBSTITUTE(TEXT(CV7,"#,##0.00"),"-","△")&amp;"】"))</f>
        <v>【56.31】</v>
      </c>
      <c r="CW6" s="36">
        <f>IF(CW7="",NA(),CW7)</f>
        <v>99.9</v>
      </c>
      <c r="CX6" s="36">
        <f t="shared" ref="CX6:DF6" si="11">IF(CX7="",NA(),CX7)</f>
        <v>89.91</v>
      </c>
      <c r="CY6" s="36">
        <f t="shared" si="11"/>
        <v>95.66</v>
      </c>
      <c r="CZ6" s="36">
        <f t="shared" si="11"/>
        <v>97.75</v>
      </c>
      <c r="DA6" s="36">
        <f t="shared" si="11"/>
        <v>97.51</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263672</v>
      </c>
      <c r="D7" s="38">
        <v>47</v>
      </c>
      <c r="E7" s="38">
        <v>1</v>
      </c>
      <c r="F7" s="38">
        <v>0</v>
      </c>
      <c r="G7" s="38">
        <v>0</v>
      </c>
      <c r="H7" s="38" t="s">
        <v>95</v>
      </c>
      <c r="I7" s="38" t="s">
        <v>96</v>
      </c>
      <c r="J7" s="38" t="s">
        <v>97</v>
      </c>
      <c r="K7" s="38" t="s">
        <v>98</v>
      </c>
      <c r="L7" s="38" t="s">
        <v>99</v>
      </c>
      <c r="M7" s="38" t="s">
        <v>100</v>
      </c>
      <c r="N7" s="39" t="s">
        <v>101</v>
      </c>
      <c r="O7" s="39" t="s">
        <v>102</v>
      </c>
      <c r="P7" s="39">
        <v>89.93</v>
      </c>
      <c r="Q7" s="39">
        <v>4554</v>
      </c>
      <c r="R7" s="39">
        <v>2604</v>
      </c>
      <c r="S7" s="39">
        <v>64.11</v>
      </c>
      <c r="T7" s="39">
        <v>40.619999999999997</v>
      </c>
      <c r="U7" s="39">
        <v>2322</v>
      </c>
      <c r="V7" s="39">
        <v>6.23</v>
      </c>
      <c r="W7" s="39">
        <v>372.71</v>
      </c>
      <c r="X7" s="39">
        <v>61</v>
      </c>
      <c r="Y7" s="39">
        <v>65.94</v>
      </c>
      <c r="Z7" s="39">
        <v>65.349999999999994</v>
      </c>
      <c r="AA7" s="39">
        <v>63.27</v>
      </c>
      <c r="AB7" s="39">
        <v>64.78</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2285.0300000000002</v>
      </c>
      <c r="BF7" s="39">
        <v>2047.04</v>
      </c>
      <c r="BG7" s="39">
        <v>1919.78</v>
      </c>
      <c r="BH7" s="39">
        <v>1779.92</v>
      </c>
      <c r="BI7" s="39">
        <v>1624.93</v>
      </c>
      <c r="BJ7" s="39">
        <v>1144.79</v>
      </c>
      <c r="BK7" s="39">
        <v>1061.58</v>
      </c>
      <c r="BL7" s="39">
        <v>1007.7</v>
      </c>
      <c r="BM7" s="39">
        <v>1018.52</v>
      </c>
      <c r="BN7" s="39">
        <v>949.61</v>
      </c>
      <c r="BO7" s="39">
        <v>949.15</v>
      </c>
      <c r="BP7" s="39">
        <v>21.29</v>
      </c>
      <c r="BQ7" s="39">
        <v>25</v>
      </c>
      <c r="BR7" s="39">
        <v>27.92</v>
      </c>
      <c r="BS7" s="39">
        <v>28.01</v>
      </c>
      <c r="BT7" s="39">
        <v>28.77</v>
      </c>
      <c r="BU7" s="39">
        <v>56.04</v>
      </c>
      <c r="BV7" s="39">
        <v>58.52</v>
      </c>
      <c r="BW7" s="39">
        <v>59.22</v>
      </c>
      <c r="BX7" s="39">
        <v>58.79</v>
      </c>
      <c r="BY7" s="39">
        <v>58.41</v>
      </c>
      <c r="BZ7" s="39">
        <v>55.87</v>
      </c>
      <c r="CA7" s="39">
        <v>1174.97</v>
      </c>
      <c r="CB7" s="39">
        <v>987.71</v>
      </c>
      <c r="CC7" s="39">
        <v>891.83</v>
      </c>
      <c r="CD7" s="39">
        <v>903.52</v>
      </c>
      <c r="CE7" s="39">
        <v>883.51</v>
      </c>
      <c r="CF7" s="39">
        <v>304.35000000000002</v>
      </c>
      <c r="CG7" s="39">
        <v>296.3</v>
      </c>
      <c r="CH7" s="39">
        <v>292.89999999999998</v>
      </c>
      <c r="CI7" s="39">
        <v>298.25</v>
      </c>
      <c r="CJ7" s="39">
        <v>303.27999999999997</v>
      </c>
      <c r="CK7" s="39">
        <v>288.19</v>
      </c>
      <c r="CL7" s="39">
        <v>39.93</v>
      </c>
      <c r="CM7" s="39">
        <v>45.55</v>
      </c>
      <c r="CN7" s="39">
        <v>63.83</v>
      </c>
      <c r="CO7" s="39">
        <v>60.69</v>
      </c>
      <c r="CP7" s="39">
        <v>61.93</v>
      </c>
      <c r="CQ7" s="39">
        <v>55.9</v>
      </c>
      <c r="CR7" s="39">
        <v>57.3</v>
      </c>
      <c r="CS7" s="39">
        <v>56.76</v>
      </c>
      <c r="CT7" s="39">
        <v>56.04</v>
      </c>
      <c r="CU7" s="39">
        <v>58.52</v>
      </c>
      <c r="CV7" s="39">
        <v>56.31</v>
      </c>
      <c r="CW7" s="39">
        <v>99.9</v>
      </c>
      <c r="CX7" s="39">
        <v>89.91</v>
      </c>
      <c r="CY7" s="39">
        <v>95.66</v>
      </c>
      <c r="CZ7" s="39">
        <v>97.75</v>
      </c>
      <c r="DA7" s="39">
        <v>97.51</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2022-01-20T01:09:12Z</cp:lastPrinted>
  <dcterms:created xsi:type="dcterms:W3CDTF">2021-12-03T07:03:58Z</dcterms:created>
  <dcterms:modified xsi:type="dcterms:W3CDTF">2022-02-18T10:29:07Z</dcterms:modified>
  <cp:category/>
</cp:coreProperties>
</file>