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2 精華町\"/>
    </mc:Choice>
  </mc:AlternateContent>
  <xr:revisionPtr revIDLastSave="0" documentId="13_ncr:1_{20EDC769-828E-4823-BE86-4EEEE3E3E707}" xr6:coauthVersionLast="36" xr6:coauthVersionMax="36" xr10:uidLastSave="{00000000-0000-0000-0000-000000000000}"/>
  <workbookProtection workbookAlgorithmName="SHA-512" workbookHashValue="Pjn5PesbYHc5Id7Lsszy4F5e4D2iYKDr7mQ3zaLA4N2NkVcuc5gC3KRM+uyCGGLhVbYn2Srk3EuhMkyV6N0OMw==" workbookSaltValue="meBzLvjhO8b9XrbMgaxxzA=="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<sst xmlns="http://schemas.openxmlformats.org/spreadsheetml/2006/main" count="228" uniqueCount="112">
  <si>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</si>
  <si>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</si>
  <si>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</si>
  <si>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</si>
  <si>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</si>
  <si>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</si>
  <si>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</si>
  <si>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</si>
  <si>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</si>
  <si>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</si>
  <si>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</si>
  <si>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</si>
  <si>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</si>
  <si>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</si>
  <si>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</si>
  <si>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</si>
  <si>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</si>
  <si>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</si>
  <si>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</si>
  <si>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</si>
  <si>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</si>
  <si>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</si>
  <si>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</si>
  <si>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</si>
  <si>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</si>
  <si>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</si>
  <si>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</si>
  <si>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</si>
  <si>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</si>
  <si>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</si>
  <si>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</si>
  <si>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</si>
  <si>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</si>
  <si>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 xml:space="preserve">　①経常収支比率について、今年度は京都府営水道受水費の改定などにより、前年度より費用の削減が図れた一方で、基金繰入金の減などにより収益も減少し、前年度に引き続き経常損失が発生した。③流動比率においては、100ポイントを大きく上回っており、現状では十分な資金がある。また、④企業債残高対給水収益比率については、今年度に全ての企業債の償還を終え、直近に借入予定がないため、これまで通り経営に直接影響することがない状態が暫く続くものと考えられる。
　しかし、⑤料金回収率は60ポイント近くで低迷しており、これは主に低廉な料金設定の影響によるものと考えられる。また、⑥給水原価は前年度より費用が減少した一方で有収水量が増加したため、前年度より減少したものの、供給単価（今年度は114.82円）より高く、料金回収率が低い要因の一つとなっている。なお、料金収入の不足分は精華町水道事業財政調整基金からの繰入れで補っている状況である。
　⑦施設利用率については、前年度より一日平均配水量が増加したため、約2ポイントの増加となった。季節による水需要の変動を考慮しても最大で75.5ポイントほどの利用率であり、施設規模に不足はないものと考えられる。⑧有収率は計画的な管更新の実施などにより、漏水発生が抑えられ、100ポイントに近い水準を維持できているため、施設の稼働が収益に、ほぼ直結していると言える。
</t>
    <rPh sb="13" eb="16">
      <t>コンネンド</t>
    </rPh>
    <rPh sb="17" eb="19">
      <t>キョウト</t>
    </rPh>
    <rPh sb="19" eb="21">
      <t>フエイ</t>
    </rPh>
    <rPh sb="21" eb="23">
      <t>スイドウ</t>
    </rPh>
    <rPh sb="23" eb="25">
      <t>ジュスイ</t>
    </rPh>
    <rPh sb="25" eb="26">
      <t>ヒ</t>
    </rPh>
    <rPh sb="27" eb="29">
      <t>カイテイ</t>
    </rPh>
    <rPh sb="35" eb="38">
      <t>ゼンネンド</t>
    </rPh>
    <rPh sb="40" eb="42">
      <t>ヒヨウ</t>
    </rPh>
    <rPh sb="43" eb="45">
      <t>サクゲン</t>
    </rPh>
    <rPh sb="46" eb="47">
      <t>ハカ</t>
    </rPh>
    <rPh sb="49" eb="51">
      <t>イッポウ</t>
    </rPh>
    <rPh sb="53" eb="55">
      <t>キキン</t>
    </rPh>
    <rPh sb="55" eb="57">
      <t>クリイレ</t>
    </rPh>
    <rPh sb="57" eb="58">
      <t>キン</t>
    </rPh>
    <rPh sb="59" eb="60">
      <t>ゲン</t>
    </rPh>
    <rPh sb="68" eb="70">
      <t>ゲンショウ</t>
    </rPh>
    <rPh sb="72" eb="75">
      <t>ゼンネンド</t>
    </rPh>
    <rPh sb="136" eb="138">
      <t>キギョウ</t>
    </rPh>
    <rPh sb="138" eb="139">
      <t>サイ</t>
    </rPh>
    <rPh sb="139" eb="141">
      <t>ザンダカ</t>
    </rPh>
    <rPh sb="141" eb="142">
      <t>タイ</t>
    </rPh>
    <rPh sb="142" eb="144">
      <t>キュウスイ</t>
    </rPh>
    <rPh sb="144" eb="146">
      <t>シュウエキ</t>
    </rPh>
    <rPh sb="146" eb="148">
      <t>ヒリツ</t>
    </rPh>
    <rPh sb="154" eb="157">
      <t>コンネンド</t>
    </rPh>
    <rPh sb="158" eb="159">
      <t>スベ</t>
    </rPh>
    <rPh sb="161" eb="163">
      <t>キギョウ</t>
    </rPh>
    <rPh sb="163" eb="164">
      <t>サイ</t>
    </rPh>
    <rPh sb="165" eb="167">
      <t>ショウカン</t>
    </rPh>
    <rPh sb="168" eb="169">
      <t>オ</t>
    </rPh>
    <rPh sb="171" eb="173">
      <t>チョッキン</t>
    </rPh>
    <rPh sb="174" eb="176">
      <t>カリイレ</t>
    </rPh>
    <rPh sb="176" eb="178">
      <t>ヨテイ</t>
    </rPh>
    <rPh sb="188" eb="189">
      <t>ドオ</t>
    </rPh>
    <rPh sb="190" eb="192">
      <t>ケイエイ</t>
    </rPh>
    <rPh sb="193" eb="195">
      <t>チョクセツ</t>
    </rPh>
    <rPh sb="195" eb="197">
      <t>エイキョウ</t>
    </rPh>
    <rPh sb="204" eb="206">
      <t>ジョウタイ</t>
    </rPh>
    <rPh sb="207" eb="208">
      <t>シバラ</t>
    </rPh>
    <rPh sb="209" eb="210">
      <t>ツヅ</t>
    </rPh>
    <rPh sb="214" eb="215">
      <t>カンガ</t>
    </rPh>
    <rPh sb="242" eb="244">
      <t>テイメイ</t>
    </rPh>
    <rPh sb="252" eb="253">
      <t>オモ</t>
    </rPh>
    <rPh sb="270" eb="271">
      <t>カンガ</t>
    </rPh>
    <rPh sb="285" eb="288">
      <t>ゼンネンド</t>
    </rPh>
    <rPh sb="290" eb="292">
      <t>ヒヨウ</t>
    </rPh>
    <rPh sb="293" eb="295">
      <t>ゲンショウ</t>
    </rPh>
    <rPh sb="297" eb="299">
      <t>イッポウ</t>
    </rPh>
    <rPh sb="300" eb="302">
      <t>ユウシュウ</t>
    </rPh>
    <rPh sb="302" eb="304">
      <t>スイリョウ</t>
    </rPh>
    <rPh sb="305" eb="307">
      <t>ゾウカ</t>
    </rPh>
    <rPh sb="312" eb="315">
      <t>ゼンネンド</t>
    </rPh>
    <rPh sb="317" eb="319">
      <t>ゲンショウ</t>
    </rPh>
    <rPh sb="325" eb="327">
      <t>キョウキュウ</t>
    </rPh>
    <rPh sb="327" eb="329">
      <t>タンカ</t>
    </rPh>
    <rPh sb="330" eb="333">
      <t>コンネンド</t>
    </rPh>
    <rPh sb="340" eb="341">
      <t>エン</t>
    </rPh>
    <rPh sb="344" eb="345">
      <t>タカ</t>
    </rPh>
    <rPh sb="347" eb="349">
      <t>リョウキン</t>
    </rPh>
    <rPh sb="349" eb="351">
      <t>カイシュウ</t>
    </rPh>
    <rPh sb="351" eb="352">
      <t>リツ</t>
    </rPh>
    <rPh sb="353" eb="354">
      <t>ヒク</t>
    </rPh>
    <rPh sb="355" eb="357">
      <t>ヨウイン</t>
    </rPh>
    <rPh sb="358" eb="359">
      <t>ヒト</t>
    </rPh>
    <rPh sb="424" eb="427">
      <t>ゼンネンド</t>
    </rPh>
    <rPh sb="444" eb="445">
      <t>ヤク</t>
    </rPh>
    <rPh sb="451" eb="453">
      <t>ゾウカ</t>
    </rPh>
    <rPh sb="458" eb="460">
      <t>キセツ</t>
    </rPh>
    <rPh sb="463" eb="464">
      <t>ミズ</t>
    </rPh>
    <rPh sb="464" eb="466">
      <t>ジュヨウ</t>
    </rPh>
    <rPh sb="467" eb="469">
      <t>ヘンドウ</t>
    </rPh>
    <rPh sb="470" eb="472">
      <t>コウリョ</t>
    </rPh>
    <rPh sb="475" eb="477">
      <t>サイダイ</t>
    </rPh>
    <rPh sb="489" eb="492">
      <t>リヨウリツ</t>
    </rPh>
    <rPh sb="496" eb="498">
      <t>シセツ</t>
    </rPh>
    <rPh sb="498" eb="500">
      <t>キボ</t>
    </rPh>
    <rPh sb="501" eb="503">
      <t>フソク</t>
    </rPh>
    <rPh sb="509" eb="510">
      <t>カンガ</t>
    </rPh>
    <rPh sb="536" eb="538">
      <t>ロウスイ</t>
    </rPh>
    <rPh sb="538" eb="540">
      <t>ハッセイ</t>
    </rPh>
    <rPh sb="541" eb="542">
      <t>オサ</t>
    </rPh>
    <rPh sb="554" eb="555">
      <t>チカ</t>
    </rPh>
    <rPh sb="569" eb="571">
      <t>シセツ</t>
    </rPh>
    <rPh sb="572" eb="574">
      <t>カドウ</t>
    </rPh>
    <rPh sb="575" eb="577">
      <t>シュウエキ</t>
    </rPh>
    <rPh sb="581" eb="583">
      <t>チョッケツ</t>
    </rPh>
    <rPh sb="588" eb="589">
      <t>イ</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</si>
  <si>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</si>
  <si>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</si>
  <si>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</si>
  <si>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</si>
  <si>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</si>
  <si>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</si>
  <si>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</si>
  <si>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</si>
  <si>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</si>
  <si>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</si>
  <si>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</si>
  <si>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</si>
  <si>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</si>
  <si>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</si>
  <si>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</si>
  <si>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</si>
  <si>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</si>
  <si>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</si>
  <si>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</si>
  <si>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</si>
  <si>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</si>
  <si>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</si>
  <si>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</si>
  <si>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</si>
  <si>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</si>
  <si>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</si>
  <si>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</si>
  <si>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</si>
  <si>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</si>
  <si>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</si>
  <si>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</si>
  <si>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</si>
  <si>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</si>
  <si>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</si>
  <si>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</si>
  <si>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</si>
  <si>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</si>
  <si>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</si>
  <si>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</si>
  <si>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</si>
  <si>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</si>
  <si>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</si>
  <si>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</si>
  <si>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</si>
  <si>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</si>
  <si>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</si>
  <si>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</si>
  <si>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</si>
  <si>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</si>
  <si>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</si>
  <si>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</si>
  <si>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</si>
  <si>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</si>
  <si>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</si>
  <si>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</si>
  <si>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</si>
  <si>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</si>
  <si>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</si>
  <si>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</si>
  <si>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</si>
  <si>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</si>
  <si>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</si>
  <si>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</si>
  <si>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</si>
  <si>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</si>
  <si>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</si>
  <si>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</si>
  <si>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</si>
  <si>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</si>
  <si>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</si>
  <si>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</si>
  <si>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</si>
  <si>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</si>
  <si>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</si>
  <si>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</si>
  <si>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</si>
  <si>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類似団体平均値を下回っているものの、経過年数の長い資産が増加傾向にある。老朽化した資産については、平成30年度に改正された水道法に基づき、適切な資産管理の推進を図ることにより、効率・効果的な更新や維持を行っていく必要がある。
　とりわけ管路については、下水道管の布設工事に併せて老朽化した水道管の更新を行うことで、費用面や工程面において効率的な管更新の実施を図っており、②管路経年化率及び③管路更新率が平均値よりも低い水準である。
　</t>
    <rPh sb="2" eb="4">
      <t>ユウケイ</t>
    </rPh>
    <rPh sb="4" eb="6">
      <t>コテイ</t>
    </rPh>
    <rPh sb="6" eb="8">
      <t>シサン</t>
    </rPh>
    <rPh sb="8" eb="10">
      <t>ゲンカ</t>
    </rPh>
    <rPh sb="10" eb="12">
      <t>ショウキャク</t>
    </rPh>
    <rPh sb="12" eb="13">
      <t>リツ</t>
    </rPh>
    <rPh sb="23" eb="25">
      <t>シタマワ</t>
    </rPh>
    <rPh sb="33" eb="35">
      <t>ケイカ</t>
    </rPh>
    <rPh sb="35" eb="37">
      <t>ネンスウ</t>
    </rPh>
    <rPh sb="38" eb="39">
      <t>ナガ</t>
    </rPh>
    <rPh sb="40" eb="42">
      <t>シサン</t>
    </rPh>
    <rPh sb="43" eb="45">
      <t>ゾウカ</t>
    </rPh>
    <rPh sb="45" eb="47">
      <t>ケイコウ</t>
    </rPh>
    <rPh sb="106" eb="108">
      <t>コウカ</t>
    </rPh>
    <rPh sb="133" eb="135">
      <t>カンロ</t>
    </rPh>
    <rPh sb="207" eb="208">
      <t>オヨ</t>
    </rPh>
    <phoneticPr fontId="1"/>
  </si>
  <si>
    <t>　経営状況について、低廉な料金設定の影響により料金回収率が低い状態が継続しており、料金収入の不足分を精華町水道事業財政調整基金から繰入れることで補っている状況である。この状況が継続すれば、将来的には財政調整基金の枯渇が見込まれる。
　今後、給水人口の減少など水道事業を取り巻く経営環境は益々厳しくなると予測される状況の下、健全で安定的な経営を図るために、料金設定の見直しや経費の削減など効果的な経営改善策の検討をすすめる必要がある。</t>
    <rPh sb="186" eb="188">
      <t>ケイヒ</t>
    </rPh>
    <rPh sb="189" eb="191">
      <t>サクゲン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</si>
</sst>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0.01</c:v>
                </c:pt>
                <c:pt idx="1">
                  <c:v>0.04</c:v>
                </c:pt>
                <c:pt idx="2">
                  <c:v>0.04</c:v>
                </c:pt>
                <c:pt idx="3">
                  <c:v>0.06</c:v>
                </c:pt>
                <c:pt idx="4">
                  <c:v>0.08</c:v>
                </c:pt>
              </c:numCache>
            </c:numRef>
          </c:val>
          <c:extLst>
            <c:ext xmlns:c16="http://schemas.microsoft.com/office/drawing/2014/chart" uri="{C3380CC4-5D6E-409C-BE32-E72D297353CC}">
              <c16:uniqueId val="{00000000-34E8-4DD7-835B-E416D77E61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34E8-4DD7-835B-E416D77E61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65.88</c:v>
                </c:pt>
                <c:pt idx="1">
                  <c:v>65.739999999999995</c:v>
                </c:pt>
                <c:pt idx="2">
                  <c:v>66.56</c:v>
                </c:pt>
                <c:pt idx="3">
                  <c:v>65.290000000000006</c:v>
                </c:pt>
                <c:pt idx="4">
                  <c:v>67.400000000000006</c:v>
                </c:pt>
              </c:numCache>
            </c:numRef>
          </c:val>
          <c:extLst>
            <c:ext xmlns:c16="http://schemas.microsoft.com/office/drawing/2014/chart" uri="{C3380CC4-5D6E-409C-BE32-E72D297353CC}">
              <c16:uniqueId val="{00000000-75F3-4D96-80B3-B372F06F14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75F3-4D96-80B3-B372F06F14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96.97</c:v>
                </c:pt>
                <c:pt idx="1">
                  <c:v>97.05</c:v>
                </c:pt>
                <c:pt idx="2">
                  <c:v>95.29</c:v>
                </c:pt>
                <c:pt idx="3">
                  <c:v>97.06</c:v>
                </c:pt>
                <c:pt idx="4">
                  <c:v>95.98</c:v>
                </c:pt>
              </c:numCache>
            </c:numRef>
          </c:val>
          <c:extLst>
            <c:ext xmlns:c16="http://schemas.microsoft.com/office/drawing/2014/chart" uri="{C3380CC4-5D6E-409C-BE32-E72D297353CC}">
              <c16:uniqueId val="{00000000-AC86-4382-AD79-1F78A3844E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C86-4382-AD79-1F78A3844E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100.54</c:v>
                </c:pt>
                <c:pt idx="1">
                  <c:v>100.75</c:v>
                </c:pt>
                <c:pt idx="2">
                  <c:v>100.05</c:v>
                </c:pt>
                <c:pt idx="3">
                  <c:v>99.79</c:v>
                </c:pt>
                <c:pt idx="4">
                  <c:v>97.66</c:v>
                </c:pt>
              </c:numCache>
            </c:numRef>
          </c:val>
          <c:extLst>
            <c:ext xmlns:c16="http://schemas.microsoft.com/office/drawing/2014/chart" uri="{C3380CC4-5D6E-409C-BE32-E72D297353CC}">
              <c16:uniqueId val="{00000000-508C-4029-9380-BB0FC705E6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508C-4029-9380-BB0FC705E6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41.09</c:v>
                </c:pt>
                <c:pt idx="1">
                  <c:v>42.7</c:v>
                </c:pt>
                <c:pt idx="2">
                  <c:v>42.46</c:v>
                </c:pt>
                <c:pt idx="3">
                  <c:v>44.53</c:v>
                </c:pt>
                <c:pt idx="4">
                  <c:v>46.32</c:v>
                </c:pt>
              </c:numCache>
            </c:numRef>
          </c:val>
          <c:extLst>
            <c:ext xmlns:c16="http://schemas.microsoft.com/office/drawing/2014/chart" uri="{C3380CC4-5D6E-409C-BE32-E72D297353CC}">
              <c16:uniqueId val="{00000000-D5D2-4402-898C-FCC781650D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5D2-4402-898C-FCC781650D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c:v>
                </c:pt>
                <c:pt idx="1">
                  <c:v>2.27</c:v>
                </c:pt>
                <c:pt idx="2">
                  <c:v>2.27</c:v>
                </c:pt>
                <c:pt idx="3">
                  <c:v>2.2599999999999998</c:v>
                </c:pt>
                <c:pt idx="4">
                  <c:v>3.5</c:v>
                </c:pt>
              </c:numCache>
            </c:numRef>
          </c:val>
          <c:extLst>
            <c:ext xmlns:c16="http://schemas.microsoft.com/office/drawing/2014/chart" uri="{C3380CC4-5D6E-409C-BE32-E72D297353CC}">
              <c16:uniqueId val="{00000000-2DF2-473C-BF29-8E8D9077C8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2DF2-473C-BF29-8E8D9077C8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A-4D5C-A28E-3C92656F17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01A-4D5C-A28E-3C92656F17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3613.57</c:v>
                </c:pt>
                <c:pt idx="1">
                  <c:v>3984.53</c:v>
                </c:pt>
                <c:pt idx="2">
                  <c:v>1995.41</c:v>
                </c:pt>
                <c:pt idx="3">
                  <c:v>2402</c:v>
                </c:pt>
                <c:pt idx="4">
                  <c:v>2187.0100000000002</c:v>
                </c:pt>
              </c:numCache>
            </c:numRef>
          </c:val>
          <c:extLst>
            <c:ext xmlns:c16="http://schemas.microsoft.com/office/drawing/2014/chart" uri="{C3380CC4-5D6E-409C-BE32-E72D297353CC}">
              <c16:uniqueId val="{00000000-360D-48E3-83D1-F22FE88EDA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60D-48E3-83D1-F22FE88EDA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4.07</c:v>
                </c:pt>
                <c:pt idx="1">
                  <c:v>2.98</c:v>
                </c:pt>
                <c:pt idx="2">
                  <c:v>1.89</c:v>
                </c:pt>
                <c:pt idx="3">
                  <c:v>0.77</c:v>
                </c:pt>
                <c:pt idx="4" formatCode="#,##0.00;&quot;△&quot;#,##0.00">
                  <c:v>0</c:v>
                </c:pt>
              </c:numCache>
            </c:numRef>
          </c:val>
          <c:extLst>
            <c:ext xmlns:c16="http://schemas.microsoft.com/office/drawing/2014/chart" uri="{C3380CC4-5D6E-409C-BE32-E72D297353CC}">
              <c16:uniqueId val="{00000000-D8BF-4473-8D74-038ECC95DA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8BF-4473-8D74-038ECC95DA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61.85</c:v>
                </c:pt>
                <c:pt idx="1">
                  <c:v>64.3</c:v>
                </c:pt>
                <c:pt idx="2">
                  <c:v>62.23</c:v>
                </c:pt>
                <c:pt idx="3">
                  <c:v>60.75</c:v>
                </c:pt>
                <c:pt idx="4">
                  <c:v>58.82</c:v>
                </c:pt>
              </c:numCache>
            </c:numRef>
          </c:val>
          <c:extLst>
            <c:ext xmlns:c16="http://schemas.microsoft.com/office/drawing/2014/chart" uri="{C3380CC4-5D6E-409C-BE32-E72D297353CC}">
              <c16:uniqueId val="{00000000-7A7D-4F3F-AE47-8D4B8C6213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7A7D-4F3F-AE47-8D4B8C6213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197.36</c:v>
                </c:pt>
                <c:pt idx="1">
                  <c:v>189.39</c:v>
                </c:pt>
                <c:pt idx="2">
                  <c:v>195.13</c:v>
                </c:pt>
                <c:pt idx="3">
                  <c:v>200.94</c:v>
                </c:pt>
                <c:pt idx="4">
                  <c:v>195.21</c:v>
                </c:pt>
              </c:numCache>
            </c:numRef>
          </c:val>
          <c:extLst>
            <c:ext xmlns:c16="http://schemas.microsoft.com/office/drawing/2014/chart" uri="{C3380CC4-5D6E-409C-BE32-E72D297353CC}">
              <c16:uniqueId val="{00000000-94B7-4158-BCE6-AF77E2FE41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94B7-4158-BCE6-AF77E2FE41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精華町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7</v>
      </c>
      <c r="C7" s="48"/>
      <c r="D7" s="48"/>
      <c r="E7" s="48"/>
      <c r="F7" s="48"/>
      <c r="G7" s="48"/>
      <c r="H7" s="48"/>
      <c r="I7" s="47" t="s">
        <v>13</v>
      </c>
      <c r="J7" s="48"/>
      <c r="K7" s="48"/>
      <c r="L7" s="48"/>
      <c r="M7" s="48"/>
      <c r="N7" s="48"/>
      <c r="O7" s="49"/>
      <c r="P7" s="50" t="s">
        <v>6</v>
      </c>
      <c r="Q7" s="50"/>
      <c r="R7" s="50"/>
      <c r="S7" s="50"/>
      <c r="T7" s="50"/>
      <c r="U7" s="50"/>
      <c r="V7" s="50"/>
      <c r="W7" s="50" t="s">
        <v>14</v>
      </c>
      <c r="X7" s="50"/>
      <c r="Y7" s="50"/>
      <c r="Z7" s="50"/>
      <c r="AA7" s="50"/>
      <c r="AB7" s="50"/>
      <c r="AC7" s="50"/>
      <c r="AD7" s="50" t="s">
        <v>5</v>
      </c>
      <c r="AE7" s="50"/>
      <c r="AF7" s="50"/>
      <c r="AG7" s="50"/>
      <c r="AH7" s="50"/>
      <c r="AI7" s="50"/>
      <c r="AJ7" s="50"/>
      <c r="AK7" s="7"/>
      <c r="AL7" s="50" t="s">
        <v>17</v>
      </c>
      <c r="AM7" s="50"/>
      <c r="AN7" s="50"/>
      <c r="AO7" s="50"/>
      <c r="AP7" s="50"/>
      <c r="AQ7" s="50"/>
      <c r="AR7" s="50"/>
      <c r="AS7" s="50"/>
      <c r="AT7" s="47" t="s">
        <v>11</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37131</v>
      </c>
      <c r="AM8" s="55"/>
      <c r="AN8" s="55"/>
      <c r="AO8" s="55"/>
      <c r="AP8" s="55"/>
      <c r="AQ8" s="55"/>
      <c r="AR8" s="55"/>
      <c r="AS8" s="55"/>
      <c r="AT8" s="56">
        <f>データ!$S$6</f>
        <v>25.68</v>
      </c>
      <c r="AU8" s="57"/>
      <c r="AV8" s="57"/>
      <c r="AW8" s="57"/>
      <c r="AX8" s="57"/>
      <c r="AY8" s="57"/>
      <c r="AZ8" s="57"/>
      <c r="BA8" s="57"/>
      <c r="BB8" s="58">
        <f>データ!$T$6</f>
        <v>1445.91</v>
      </c>
      <c r="BC8" s="58"/>
      <c r="BD8" s="58"/>
      <c r="BE8" s="58"/>
      <c r="BF8" s="58"/>
      <c r="BG8" s="58"/>
      <c r="BH8" s="58"/>
      <c r="BI8" s="58"/>
      <c r="BJ8" s="3"/>
      <c r="BK8" s="3"/>
      <c r="BL8" s="59" t="s">
        <v>12</v>
      </c>
      <c r="BM8" s="60"/>
      <c r="BN8" s="18" t="s">
        <v>21</v>
      </c>
      <c r="BO8" s="21"/>
      <c r="BP8" s="21"/>
      <c r="BQ8" s="21"/>
      <c r="BR8" s="21"/>
      <c r="BS8" s="21"/>
      <c r="BT8" s="21"/>
      <c r="BU8" s="21"/>
      <c r="BV8" s="21"/>
      <c r="BW8" s="21"/>
      <c r="BX8" s="21"/>
      <c r="BY8" s="25"/>
    </row>
    <row r="9" spans="1:78" ht="18.75" customHeight="1" x14ac:dyDescent="0.15">
      <c r="A9" s="2"/>
      <c r="B9" s="47" t="s">
        <v>24</v>
      </c>
      <c r="C9" s="48"/>
      <c r="D9" s="48"/>
      <c r="E9" s="48"/>
      <c r="F9" s="48"/>
      <c r="G9" s="48"/>
      <c r="H9" s="48"/>
      <c r="I9" s="47" t="s">
        <v>25</v>
      </c>
      <c r="J9" s="48"/>
      <c r="K9" s="48"/>
      <c r="L9" s="48"/>
      <c r="M9" s="48"/>
      <c r="N9" s="48"/>
      <c r="O9" s="49"/>
      <c r="P9" s="50" t="s">
        <v>27</v>
      </c>
      <c r="Q9" s="50"/>
      <c r="R9" s="50"/>
      <c r="S9" s="50"/>
      <c r="T9" s="50"/>
      <c r="U9" s="50"/>
      <c r="V9" s="50"/>
      <c r="W9" s="50" t="s">
        <v>22</v>
      </c>
      <c r="X9" s="50"/>
      <c r="Y9" s="50"/>
      <c r="Z9" s="50"/>
      <c r="AA9" s="50"/>
      <c r="AB9" s="50"/>
      <c r="AC9" s="50"/>
      <c r="AD9" s="2"/>
      <c r="AE9" s="2"/>
      <c r="AF9" s="2"/>
      <c r="AG9" s="2"/>
      <c r="AH9" s="7"/>
      <c r="AI9" s="7"/>
      <c r="AJ9" s="7"/>
      <c r="AK9" s="7"/>
      <c r="AL9" s="50" t="s">
        <v>28</v>
      </c>
      <c r="AM9" s="50"/>
      <c r="AN9" s="50"/>
      <c r="AO9" s="50"/>
      <c r="AP9" s="50"/>
      <c r="AQ9" s="50"/>
      <c r="AR9" s="50"/>
      <c r="AS9" s="50"/>
      <c r="AT9" s="47" t="s">
        <v>32</v>
      </c>
      <c r="AU9" s="48"/>
      <c r="AV9" s="48"/>
      <c r="AW9" s="48"/>
      <c r="AX9" s="48"/>
      <c r="AY9" s="48"/>
      <c r="AZ9" s="48"/>
      <c r="BA9" s="48"/>
      <c r="BB9" s="50" t="s">
        <v>16</v>
      </c>
      <c r="BC9" s="50"/>
      <c r="BD9" s="50"/>
      <c r="BE9" s="50"/>
      <c r="BF9" s="50"/>
      <c r="BG9" s="50"/>
      <c r="BH9" s="50"/>
      <c r="BI9" s="50"/>
      <c r="BJ9" s="3"/>
      <c r="BK9" s="3"/>
      <c r="BL9" s="61" t="s">
        <v>34</v>
      </c>
      <c r="BM9" s="62"/>
      <c r="BN9" s="19" t="s">
        <v>36</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89.02</v>
      </c>
      <c r="J10" s="57"/>
      <c r="K10" s="57"/>
      <c r="L10" s="57"/>
      <c r="M10" s="57"/>
      <c r="N10" s="57"/>
      <c r="O10" s="63"/>
      <c r="P10" s="58">
        <f>データ!$P$6</f>
        <v>99.77</v>
      </c>
      <c r="Q10" s="58"/>
      <c r="R10" s="58"/>
      <c r="S10" s="58"/>
      <c r="T10" s="58"/>
      <c r="U10" s="58"/>
      <c r="V10" s="58"/>
      <c r="W10" s="55">
        <f>データ!$Q$6</f>
        <v>2106</v>
      </c>
      <c r="X10" s="55"/>
      <c r="Y10" s="55"/>
      <c r="Z10" s="55"/>
      <c r="AA10" s="55"/>
      <c r="AB10" s="55"/>
      <c r="AC10" s="55"/>
      <c r="AD10" s="2"/>
      <c r="AE10" s="2"/>
      <c r="AF10" s="2"/>
      <c r="AG10" s="2"/>
      <c r="AH10" s="7"/>
      <c r="AI10" s="7"/>
      <c r="AJ10" s="7"/>
      <c r="AK10" s="7"/>
      <c r="AL10" s="55">
        <f>データ!$U$6</f>
        <v>36940</v>
      </c>
      <c r="AM10" s="55"/>
      <c r="AN10" s="55"/>
      <c r="AO10" s="55"/>
      <c r="AP10" s="55"/>
      <c r="AQ10" s="55"/>
      <c r="AR10" s="55"/>
      <c r="AS10" s="55"/>
      <c r="AT10" s="56">
        <f>データ!$V$6</f>
        <v>13.5</v>
      </c>
      <c r="AU10" s="57"/>
      <c r="AV10" s="57"/>
      <c r="AW10" s="57"/>
      <c r="AX10" s="57"/>
      <c r="AY10" s="57"/>
      <c r="AZ10" s="57"/>
      <c r="BA10" s="57"/>
      <c r="BB10" s="58">
        <f>データ!$W$6</f>
        <v>2736.3</v>
      </c>
      <c r="BC10" s="58"/>
      <c r="BD10" s="58"/>
      <c r="BE10" s="58"/>
      <c r="BF10" s="58"/>
      <c r="BG10" s="58"/>
      <c r="BH10" s="58"/>
      <c r="BI10" s="58"/>
      <c r="BJ10" s="2"/>
      <c r="BK10" s="2"/>
      <c r="BL10" s="64" t="s">
        <v>38</v>
      </c>
      <c r="BM10" s="65"/>
      <c r="BN10" s="20" t="s">
        <v>39</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40</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42</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43</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33</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45</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10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111</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46</v>
      </c>
      <c r="C84" s="6"/>
      <c r="D84" s="6"/>
      <c r="E84" s="6" t="s">
        <v>1</v>
      </c>
      <c r="F84" s="6" t="s">
        <v>48</v>
      </c>
      <c r="G84" s="6" t="s">
        <v>49</v>
      </c>
      <c r="H84" s="6" t="s">
        <v>44</v>
      </c>
      <c r="I84" s="6" t="s">
        <v>8</v>
      </c>
      <c r="J84" s="6" t="s">
        <v>30</v>
      </c>
      <c r="K84" s="6" t="s">
        <v>50</v>
      </c>
      <c r="L84" s="6" t="s">
        <v>52</v>
      </c>
      <c r="M84" s="6" t="s">
        <v>35</v>
      </c>
      <c r="N84" s="6" t="s">
        <v>54</v>
      </c>
      <c r="O84" s="6" t="s">
        <v>56</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G1Qd3VCxSIvlpyXVvRiYD4GsnggWlZ1+Hfs0b/nudSZMhQR5za/yaIrltfwfzSc7GhnZUcKsxB2p7XVnqpL0Ow==" saltValue="PSaXZorTkYyrUkJpoHqLJ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51</v>
      </c>
      <c r="C3" s="31" t="s">
        <v>59</v>
      </c>
      <c r="D3" s="31" t="s">
        <v>60</v>
      </c>
      <c r="E3" s="31" t="s">
        <v>4</v>
      </c>
      <c r="F3" s="31" t="s">
        <v>3</v>
      </c>
      <c r="G3" s="31" t="s">
        <v>26</v>
      </c>
      <c r="H3" s="89" t="s">
        <v>31</v>
      </c>
      <c r="I3" s="90"/>
      <c r="J3" s="90"/>
      <c r="K3" s="90"/>
      <c r="L3" s="90"/>
      <c r="M3" s="90"/>
      <c r="N3" s="90"/>
      <c r="O3" s="90"/>
      <c r="P3" s="90"/>
      <c r="Q3" s="90"/>
      <c r="R3" s="90"/>
      <c r="S3" s="90"/>
      <c r="T3" s="90"/>
      <c r="U3" s="90"/>
      <c r="V3" s="90"/>
      <c r="W3" s="91"/>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61</v>
      </c>
      <c r="B4" s="32"/>
      <c r="C4" s="32"/>
      <c r="D4" s="32"/>
      <c r="E4" s="32"/>
      <c r="F4" s="32"/>
      <c r="G4" s="32"/>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0</v>
      </c>
      <c r="AJ4" s="88"/>
      <c r="AK4" s="88"/>
      <c r="AL4" s="88"/>
      <c r="AM4" s="88"/>
      <c r="AN4" s="88"/>
      <c r="AO4" s="88"/>
      <c r="AP4" s="88"/>
      <c r="AQ4" s="88"/>
      <c r="AR4" s="88"/>
      <c r="AS4" s="88"/>
      <c r="AT4" s="88" t="s">
        <v>41</v>
      </c>
      <c r="AU4" s="88"/>
      <c r="AV4" s="88"/>
      <c r="AW4" s="88"/>
      <c r="AX4" s="88"/>
      <c r="AY4" s="88"/>
      <c r="AZ4" s="88"/>
      <c r="BA4" s="88"/>
      <c r="BB4" s="88"/>
      <c r="BC4" s="88"/>
      <c r="BD4" s="88"/>
      <c r="BE4" s="88" t="s">
        <v>63</v>
      </c>
      <c r="BF4" s="88"/>
      <c r="BG4" s="88"/>
      <c r="BH4" s="88"/>
      <c r="BI4" s="88"/>
      <c r="BJ4" s="88"/>
      <c r="BK4" s="88"/>
      <c r="BL4" s="88"/>
      <c r="BM4" s="88"/>
      <c r="BN4" s="88"/>
      <c r="BO4" s="88"/>
      <c r="BP4" s="88" t="s">
        <v>37</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x14ac:dyDescent="0.15">
      <c r="A5" s="29" t="s">
        <v>29</v>
      </c>
      <c r="B5" s="33"/>
      <c r="C5" s="33"/>
      <c r="D5" s="33"/>
      <c r="E5" s="33"/>
      <c r="F5" s="33"/>
      <c r="G5" s="33"/>
      <c r="H5" s="39" t="s">
        <v>58</v>
      </c>
      <c r="I5" s="39" t="s">
        <v>70</v>
      </c>
      <c r="J5" s="39" t="s">
        <v>71</v>
      </c>
      <c r="K5" s="39" t="s">
        <v>72</v>
      </c>
      <c r="L5" s="39" t="s">
        <v>73</v>
      </c>
      <c r="M5" s="39" t="s">
        <v>5</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89</v>
      </c>
      <c r="AD5" s="39" t="s">
        <v>90</v>
      </c>
      <c r="AE5" s="39" t="s">
        <v>91</v>
      </c>
      <c r="AF5" s="39" t="s">
        <v>92</v>
      </c>
      <c r="AG5" s="39" t="s">
        <v>93</v>
      </c>
      <c r="AH5" s="39" t="s">
        <v>46</v>
      </c>
      <c r="AI5" s="39" t="s">
        <v>83</v>
      </c>
      <c r="AJ5" s="39" t="s">
        <v>84</v>
      </c>
      <c r="AK5" s="39" t="s">
        <v>85</v>
      </c>
      <c r="AL5" s="39" t="s">
        <v>86</v>
      </c>
      <c r="AM5" s="39" t="s">
        <v>87</v>
      </c>
      <c r="AN5" s="39" t="s">
        <v>89</v>
      </c>
      <c r="AO5" s="39" t="s">
        <v>90</v>
      </c>
      <c r="AP5" s="39" t="s">
        <v>91</v>
      </c>
      <c r="AQ5" s="39" t="s">
        <v>92</v>
      </c>
      <c r="AR5" s="39" t="s">
        <v>93</v>
      </c>
      <c r="AS5" s="39" t="s">
        <v>88</v>
      </c>
      <c r="AT5" s="39" t="s">
        <v>83</v>
      </c>
      <c r="AU5" s="39" t="s">
        <v>84</v>
      </c>
      <c r="AV5" s="39" t="s">
        <v>85</v>
      </c>
      <c r="AW5" s="39" t="s">
        <v>86</v>
      </c>
      <c r="AX5" s="39" t="s">
        <v>87</v>
      </c>
      <c r="AY5" s="39" t="s">
        <v>89</v>
      </c>
      <c r="AZ5" s="39" t="s">
        <v>90</v>
      </c>
      <c r="BA5" s="39" t="s">
        <v>91</v>
      </c>
      <c r="BB5" s="39" t="s">
        <v>92</v>
      </c>
      <c r="BC5" s="39" t="s">
        <v>93</v>
      </c>
      <c r="BD5" s="39" t="s">
        <v>88</v>
      </c>
      <c r="BE5" s="39" t="s">
        <v>83</v>
      </c>
      <c r="BF5" s="39" t="s">
        <v>84</v>
      </c>
      <c r="BG5" s="39" t="s">
        <v>85</v>
      </c>
      <c r="BH5" s="39" t="s">
        <v>86</v>
      </c>
      <c r="BI5" s="39" t="s">
        <v>87</v>
      </c>
      <c r="BJ5" s="39" t="s">
        <v>89</v>
      </c>
      <c r="BK5" s="39" t="s">
        <v>90</v>
      </c>
      <c r="BL5" s="39" t="s">
        <v>91</v>
      </c>
      <c r="BM5" s="39" t="s">
        <v>92</v>
      </c>
      <c r="BN5" s="39" t="s">
        <v>93</v>
      </c>
      <c r="BO5" s="39" t="s">
        <v>88</v>
      </c>
      <c r="BP5" s="39" t="s">
        <v>83</v>
      </c>
      <c r="BQ5" s="39" t="s">
        <v>84</v>
      </c>
      <c r="BR5" s="39" t="s">
        <v>85</v>
      </c>
      <c r="BS5" s="39" t="s">
        <v>86</v>
      </c>
      <c r="BT5" s="39" t="s">
        <v>87</v>
      </c>
      <c r="BU5" s="39" t="s">
        <v>89</v>
      </c>
      <c r="BV5" s="39" t="s">
        <v>90</v>
      </c>
      <c r="BW5" s="39" t="s">
        <v>91</v>
      </c>
      <c r="BX5" s="39" t="s">
        <v>92</v>
      </c>
      <c r="BY5" s="39" t="s">
        <v>93</v>
      </c>
      <c r="BZ5" s="39" t="s">
        <v>88</v>
      </c>
      <c r="CA5" s="39" t="s">
        <v>83</v>
      </c>
      <c r="CB5" s="39" t="s">
        <v>84</v>
      </c>
      <c r="CC5" s="39" t="s">
        <v>85</v>
      </c>
      <c r="CD5" s="39" t="s">
        <v>86</v>
      </c>
      <c r="CE5" s="39" t="s">
        <v>87</v>
      </c>
      <c r="CF5" s="39" t="s">
        <v>89</v>
      </c>
      <c r="CG5" s="39" t="s">
        <v>90</v>
      </c>
      <c r="CH5" s="39" t="s">
        <v>91</v>
      </c>
      <c r="CI5" s="39" t="s">
        <v>92</v>
      </c>
      <c r="CJ5" s="39" t="s">
        <v>93</v>
      </c>
      <c r="CK5" s="39" t="s">
        <v>88</v>
      </c>
      <c r="CL5" s="39" t="s">
        <v>83</v>
      </c>
      <c r="CM5" s="39" t="s">
        <v>84</v>
      </c>
      <c r="CN5" s="39" t="s">
        <v>85</v>
      </c>
      <c r="CO5" s="39" t="s">
        <v>86</v>
      </c>
      <c r="CP5" s="39" t="s">
        <v>87</v>
      </c>
      <c r="CQ5" s="39" t="s">
        <v>89</v>
      </c>
      <c r="CR5" s="39" t="s">
        <v>90</v>
      </c>
      <c r="CS5" s="39" t="s">
        <v>91</v>
      </c>
      <c r="CT5" s="39" t="s">
        <v>92</v>
      </c>
      <c r="CU5" s="39" t="s">
        <v>93</v>
      </c>
      <c r="CV5" s="39" t="s">
        <v>88</v>
      </c>
      <c r="CW5" s="39" t="s">
        <v>83</v>
      </c>
      <c r="CX5" s="39" t="s">
        <v>84</v>
      </c>
      <c r="CY5" s="39" t="s">
        <v>85</v>
      </c>
      <c r="CZ5" s="39" t="s">
        <v>86</v>
      </c>
      <c r="DA5" s="39" t="s">
        <v>87</v>
      </c>
      <c r="DB5" s="39" t="s">
        <v>89</v>
      </c>
      <c r="DC5" s="39" t="s">
        <v>90</v>
      </c>
      <c r="DD5" s="39" t="s">
        <v>91</v>
      </c>
      <c r="DE5" s="39" t="s">
        <v>92</v>
      </c>
      <c r="DF5" s="39" t="s">
        <v>93</v>
      </c>
      <c r="DG5" s="39" t="s">
        <v>88</v>
      </c>
      <c r="DH5" s="39" t="s">
        <v>83</v>
      </c>
      <c r="DI5" s="39" t="s">
        <v>84</v>
      </c>
      <c r="DJ5" s="39" t="s">
        <v>85</v>
      </c>
      <c r="DK5" s="39" t="s">
        <v>86</v>
      </c>
      <c r="DL5" s="39" t="s">
        <v>87</v>
      </c>
      <c r="DM5" s="39" t="s">
        <v>89</v>
      </c>
      <c r="DN5" s="39" t="s">
        <v>90</v>
      </c>
      <c r="DO5" s="39" t="s">
        <v>91</v>
      </c>
      <c r="DP5" s="39" t="s">
        <v>92</v>
      </c>
      <c r="DQ5" s="39" t="s">
        <v>93</v>
      </c>
      <c r="DR5" s="39" t="s">
        <v>88</v>
      </c>
      <c r="DS5" s="39" t="s">
        <v>83</v>
      </c>
      <c r="DT5" s="39" t="s">
        <v>84</v>
      </c>
      <c r="DU5" s="39" t="s">
        <v>85</v>
      </c>
      <c r="DV5" s="39" t="s">
        <v>86</v>
      </c>
      <c r="DW5" s="39" t="s">
        <v>87</v>
      </c>
      <c r="DX5" s="39" t="s">
        <v>89</v>
      </c>
      <c r="DY5" s="39" t="s">
        <v>90</v>
      </c>
      <c r="DZ5" s="39" t="s">
        <v>91</v>
      </c>
      <c r="EA5" s="39" t="s">
        <v>92</v>
      </c>
      <c r="EB5" s="39" t="s">
        <v>93</v>
      </c>
      <c r="EC5" s="39" t="s">
        <v>88</v>
      </c>
      <c r="ED5" s="39" t="s">
        <v>83</v>
      </c>
      <c r="EE5" s="39" t="s">
        <v>84</v>
      </c>
      <c r="EF5" s="39" t="s">
        <v>85</v>
      </c>
      <c r="EG5" s="39" t="s">
        <v>86</v>
      </c>
      <c r="EH5" s="39" t="s">
        <v>87</v>
      </c>
      <c r="EI5" s="39" t="s">
        <v>89</v>
      </c>
      <c r="EJ5" s="39" t="s">
        <v>90</v>
      </c>
      <c r="EK5" s="39" t="s">
        <v>91</v>
      </c>
      <c r="EL5" s="39" t="s">
        <v>92</v>
      </c>
      <c r="EM5" s="39" t="s">
        <v>93</v>
      </c>
      <c r="EN5" s="39" t="s">
        <v>88</v>
      </c>
    </row>
    <row r="6" spans="1:144" s="28" customFormat="1" x14ac:dyDescent="0.15">
      <c r="A6" s="29" t="s">
        <v>94</v>
      </c>
      <c r="B6" s="34">
        <f t="shared" ref="B6:W6" si="1">B7</f>
        <v>2020</v>
      </c>
      <c r="C6" s="34">
        <f t="shared" si="1"/>
        <v>263664</v>
      </c>
      <c r="D6" s="34">
        <f t="shared" si="1"/>
        <v>46</v>
      </c>
      <c r="E6" s="34">
        <f t="shared" si="1"/>
        <v>1</v>
      </c>
      <c r="F6" s="34">
        <f t="shared" si="1"/>
        <v>0</v>
      </c>
      <c r="G6" s="34">
        <f t="shared" si="1"/>
        <v>1</v>
      </c>
      <c r="H6" s="34" t="str">
        <f t="shared" si="1"/>
        <v>京都府　精華町</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89.02</v>
      </c>
      <c r="P6" s="40">
        <f t="shared" si="1"/>
        <v>99.77</v>
      </c>
      <c r="Q6" s="40">
        <f t="shared" si="1"/>
        <v>2106</v>
      </c>
      <c r="R6" s="40">
        <f t="shared" si="1"/>
        <v>37131</v>
      </c>
      <c r="S6" s="40">
        <f t="shared" si="1"/>
        <v>25.68</v>
      </c>
      <c r="T6" s="40">
        <f t="shared" si="1"/>
        <v>1445.91</v>
      </c>
      <c r="U6" s="40">
        <f t="shared" si="1"/>
        <v>36940</v>
      </c>
      <c r="V6" s="40">
        <f t="shared" si="1"/>
        <v>13.5</v>
      </c>
      <c r="W6" s="40">
        <f t="shared" si="1"/>
        <v>2736.3</v>
      </c>
      <c r="X6" s="42">
        <f t="shared" ref="X6:AG6" si="2">IF(X7="",NA(),X7)</f>
        <v>100.54</v>
      </c>
      <c r="Y6" s="42">
        <f t="shared" si="2"/>
        <v>100.75</v>
      </c>
      <c r="Z6" s="42">
        <f t="shared" si="2"/>
        <v>100.05</v>
      </c>
      <c r="AA6" s="42">
        <f t="shared" si="2"/>
        <v>99.79</v>
      </c>
      <c r="AB6" s="42">
        <f t="shared" si="2"/>
        <v>97.66</v>
      </c>
      <c r="AC6" s="42">
        <f t="shared" si="2"/>
        <v>110.95</v>
      </c>
      <c r="AD6" s="42">
        <f t="shared" si="2"/>
        <v>110.68</v>
      </c>
      <c r="AE6" s="42">
        <f t="shared" si="2"/>
        <v>110.66</v>
      </c>
      <c r="AF6" s="42">
        <f t="shared" si="2"/>
        <v>109.01</v>
      </c>
      <c r="AG6" s="42">
        <f t="shared" si="2"/>
        <v>108.83</v>
      </c>
      <c r="AH6" s="40" t="str">
        <f>IF(AH7="","",IF(AH7="-","【-】","【"&amp;SUBSTITUTE(TEXT(AH7,"#,##0.00"),"-","△")&amp;"】"))</f>
        <v>【110.27】</v>
      </c>
      <c r="AI6" s="40">
        <f t="shared" ref="AI6:AR6" si="3">IF(AI7="",NA(),AI7)</f>
        <v>0</v>
      </c>
      <c r="AJ6" s="40">
        <f t="shared" si="3"/>
        <v>0</v>
      </c>
      <c r="AK6" s="40">
        <f t="shared" si="3"/>
        <v>0</v>
      </c>
      <c r="AL6" s="40">
        <f t="shared" si="3"/>
        <v>0</v>
      </c>
      <c r="AM6" s="40">
        <f t="shared" si="3"/>
        <v>0</v>
      </c>
      <c r="AN6" s="42">
        <f t="shared" si="3"/>
        <v>3.91</v>
      </c>
      <c r="AO6" s="42">
        <f t="shared" si="3"/>
        <v>3.56</v>
      </c>
      <c r="AP6" s="42">
        <f t="shared" si="3"/>
        <v>2.74</v>
      </c>
      <c r="AQ6" s="42">
        <f t="shared" si="3"/>
        <v>3.7</v>
      </c>
      <c r="AR6" s="42">
        <f t="shared" si="3"/>
        <v>4.34</v>
      </c>
      <c r="AS6" s="40" t="str">
        <f>IF(AS7="","",IF(AS7="-","【-】","【"&amp;SUBSTITUTE(TEXT(AS7,"#,##0.00"),"-","△")&amp;"】"))</f>
        <v>【1.15】</v>
      </c>
      <c r="AT6" s="42">
        <f t="shared" ref="AT6:BC6" si="4">IF(AT7="",NA(),AT7)</f>
        <v>3613.57</v>
      </c>
      <c r="AU6" s="42">
        <f t="shared" si="4"/>
        <v>3984.53</v>
      </c>
      <c r="AV6" s="42">
        <f t="shared" si="4"/>
        <v>1995.41</v>
      </c>
      <c r="AW6" s="42">
        <f t="shared" si="4"/>
        <v>2402</v>
      </c>
      <c r="AX6" s="42">
        <f t="shared" si="4"/>
        <v>2187.0100000000002</v>
      </c>
      <c r="AY6" s="42">
        <f t="shared" si="4"/>
        <v>377.63</v>
      </c>
      <c r="AZ6" s="42">
        <f t="shared" si="4"/>
        <v>357.34</v>
      </c>
      <c r="BA6" s="42">
        <f t="shared" si="4"/>
        <v>366.03</v>
      </c>
      <c r="BB6" s="42">
        <f t="shared" si="4"/>
        <v>365.18</v>
      </c>
      <c r="BC6" s="42">
        <f t="shared" si="4"/>
        <v>327.77</v>
      </c>
      <c r="BD6" s="40" t="str">
        <f>IF(BD7="","",IF(BD7="-","【-】","【"&amp;SUBSTITUTE(TEXT(BD7,"#,##0.00"),"-","△")&amp;"】"))</f>
        <v>【260.31】</v>
      </c>
      <c r="BE6" s="42">
        <f t="shared" ref="BE6:BN6" si="5">IF(BE7="",NA(),BE7)</f>
        <v>4.07</v>
      </c>
      <c r="BF6" s="42">
        <f t="shared" si="5"/>
        <v>2.98</v>
      </c>
      <c r="BG6" s="42">
        <f t="shared" si="5"/>
        <v>1.89</v>
      </c>
      <c r="BH6" s="42">
        <f t="shared" si="5"/>
        <v>0.77</v>
      </c>
      <c r="BI6" s="40">
        <f t="shared" si="5"/>
        <v>0</v>
      </c>
      <c r="BJ6" s="42">
        <f t="shared" si="5"/>
        <v>364.71</v>
      </c>
      <c r="BK6" s="42">
        <f t="shared" si="5"/>
        <v>373.69</v>
      </c>
      <c r="BL6" s="42">
        <f t="shared" si="5"/>
        <v>370.12</v>
      </c>
      <c r="BM6" s="42">
        <f t="shared" si="5"/>
        <v>371.65</v>
      </c>
      <c r="BN6" s="42">
        <f t="shared" si="5"/>
        <v>397.1</v>
      </c>
      <c r="BO6" s="40" t="str">
        <f>IF(BO7="","",IF(BO7="-","【-】","【"&amp;SUBSTITUTE(TEXT(BO7,"#,##0.00"),"-","△")&amp;"】"))</f>
        <v>【275.67】</v>
      </c>
      <c r="BP6" s="42">
        <f t="shared" ref="BP6:BY6" si="6">IF(BP7="",NA(),BP7)</f>
        <v>61.85</v>
      </c>
      <c r="BQ6" s="42">
        <f t="shared" si="6"/>
        <v>64.3</v>
      </c>
      <c r="BR6" s="42">
        <f t="shared" si="6"/>
        <v>62.23</v>
      </c>
      <c r="BS6" s="42">
        <f t="shared" si="6"/>
        <v>60.75</v>
      </c>
      <c r="BT6" s="42">
        <f t="shared" si="6"/>
        <v>58.82</v>
      </c>
      <c r="BU6" s="42">
        <f t="shared" si="6"/>
        <v>100.65</v>
      </c>
      <c r="BV6" s="42">
        <f t="shared" si="6"/>
        <v>99.87</v>
      </c>
      <c r="BW6" s="42">
        <f t="shared" si="6"/>
        <v>100.42</v>
      </c>
      <c r="BX6" s="42">
        <f t="shared" si="6"/>
        <v>98.77</v>
      </c>
      <c r="BY6" s="42">
        <f t="shared" si="6"/>
        <v>95.79</v>
      </c>
      <c r="BZ6" s="40" t="str">
        <f>IF(BZ7="","",IF(BZ7="-","【-】","【"&amp;SUBSTITUTE(TEXT(BZ7,"#,##0.00"),"-","△")&amp;"】"))</f>
        <v>【100.05】</v>
      </c>
      <c r="CA6" s="42">
        <f t="shared" ref="CA6:CJ6" si="7">IF(CA7="",NA(),CA7)</f>
        <v>197.36</v>
      </c>
      <c r="CB6" s="42">
        <f t="shared" si="7"/>
        <v>189.39</v>
      </c>
      <c r="CC6" s="42">
        <f t="shared" si="7"/>
        <v>195.13</v>
      </c>
      <c r="CD6" s="42">
        <f t="shared" si="7"/>
        <v>200.94</v>
      </c>
      <c r="CE6" s="42">
        <f t="shared" si="7"/>
        <v>195.21</v>
      </c>
      <c r="CF6" s="42">
        <f t="shared" si="7"/>
        <v>170.19</v>
      </c>
      <c r="CG6" s="42">
        <f t="shared" si="7"/>
        <v>171.81</v>
      </c>
      <c r="CH6" s="42">
        <f t="shared" si="7"/>
        <v>171.67</v>
      </c>
      <c r="CI6" s="42">
        <f t="shared" si="7"/>
        <v>173.67</v>
      </c>
      <c r="CJ6" s="42">
        <f t="shared" si="7"/>
        <v>171.13</v>
      </c>
      <c r="CK6" s="40" t="str">
        <f>IF(CK7="","",IF(CK7="-","【-】","【"&amp;SUBSTITUTE(TEXT(CK7,"#,##0.00"),"-","△")&amp;"】"))</f>
        <v>【166.40】</v>
      </c>
      <c r="CL6" s="42">
        <f t="shared" ref="CL6:CU6" si="8">IF(CL7="",NA(),CL7)</f>
        <v>65.88</v>
      </c>
      <c r="CM6" s="42">
        <f t="shared" si="8"/>
        <v>65.739999999999995</v>
      </c>
      <c r="CN6" s="42">
        <f t="shared" si="8"/>
        <v>66.56</v>
      </c>
      <c r="CO6" s="42">
        <f t="shared" si="8"/>
        <v>65.290000000000006</v>
      </c>
      <c r="CP6" s="42">
        <f t="shared" si="8"/>
        <v>67.400000000000006</v>
      </c>
      <c r="CQ6" s="42">
        <f t="shared" si="8"/>
        <v>59.01</v>
      </c>
      <c r="CR6" s="42">
        <f t="shared" si="8"/>
        <v>60.03</v>
      </c>
      <c r="CS6" s="42">
        <f t="shared" si="8"/>
        <v>59.74</v>
      </c>
      <c r="CT6" s="42">
        <f t="shared" si="8"/>
        <v>59.67</v>
      </c>
      <c r="CU6" s="42">
        <f t="shared" si="8"/>
        <v>60.12</v>
      </c>
      <c r="CV6" s="40" t="str">
        <f>IF(CV7="","",IF(CV7="-","【-】","【"&amp;SUBSTITUTE(TEXT(CV7,"#,##0.00"),"-","△")&amp;"】"))</f>
        <v>【60.69】</v>
      </c>
      <c r="CW6" s="42">
        <f t="shared" ref="CW6:DF6" si="9">IF(CW7="",NA(),CW7)</f>
        <v>96.97</v>
      </c>
      <c r="CX6" s="42">
        <f t="shared" si="9"/>
        <v>97.05</v>
      </c>
      <c r="CY6" s="42">
        <f t="shared" si="9"/>
        <v>95.29</v>
      </c>
      <c r="CZ6" s="42">
        <f t="shared" si="9"/>
        <v>97.06</v>
      </c>
      <c r="DA6" s="42">
        <f t="shared" si="9"/>
        <v>95.98</v>
      </c>
      <c r="DB6" s="42">
        <f t="shared" si="9"/>
        <v>85.37</v>
      </c>
      <c r="DC6" s="42">
        <f t="shared" si="9"/>
        <v>84.81</v>
      </c>
      <c r="DD6" s="42">
        <f t="shared" si="9"/>
        <v>84.8</v>
      </c>
      <c r="DE6" s="42">
        <f t="shared" si="9"/>
        <v>84.6</v>
      </c>
      <c r="DF6" s="42">
        <f t="shared" si="9"/>
        <v>84.24</v>
      </c>
      <c r="DG6" s="40" t="str">
        <f>IF(DG7="","",IF(DG7="-","【-】","【"&amp;SUBSTITUTE(TEXT(DG7,"#,##0.00"),"-","△")&amp;"】"))</f>
        <v>【89.82】</v>
      </c>
      <c r="DH6" s="42">
        <f t="shared" ref="DH6:DQ6" si="10">IF(DH7="",NA(),DH7)</f>
        <v>41.09</v>
      </c>
      <c r="DI6" s="42">
        <f t="shared" si="10"/>
        <v>42.7</v>
      </c>
      <c r="DJ6" s="42">
        <f t="shared" si="10"/>
        <v>42.46</v>
      </c>
      <c r="DK6" s="42">
        <f t="shared" si="10"/>
        <v>44.53</v>
      </c>
      <c r="DL6" s="42">
        <f t="shared" si="10"/>
        <v>46.32</v>
      </c>
      <c r="DM6" s="42">
        <f t="shared" si="10"/>
        <v>46.9</v>
      </c>
      <c r="DN6" s="42">
        <f t="shared" si="10"/>
        <v>47.28</v>
      </c>
      <c r="DO6" s="42">
        <f t="shared" si="10"/>
        <v>47.66</v>
      </c>
      <c r="DP6" s="42">
        <f t="shared" si="10"/>
        <v>48.17</v>
      </c>
      <c r="DQ6" s="42">
        <f t="shared" si="10"/>
        <v>48.83</v>
      </c>
      <c r="DR6" s="40" t="str">
        <f>IF(DR7="","",IF(DR7="-","【-】","【"&amp;SUBSTITUTE(TEXT(DR7,"#,##0.00"),"-","△")&amp;"】"))</f>
        <v>【50.19】</v>
      </c>
      <c r="DS6" s="42">
        <f t="shared" ref="DS6:EB6" si="11">IF(DS7="",NA(),DS7)</f>
        <v>1.7</v>
      </c>
      <c r="DT6" s="42">
        <f t="shared" si="11"/>
        <v>2.27</v>
      </c>
      <c r="DU6" s="42">
        <f t="shared" si="11"/>
        <v>2.27</v>
      </c>
      <c r="DV6" s="42">
        <f t="shared" si="11"/>
        <v>2.2599999999999998</v>
      </c>
      <c r="DW6" s="42">
        <f t="shared" si="11"/>
        <v>3.5</v>
      </c>
      <c r="DX6" s="42">
        <f t="shared" si="11"/>
        <v>12.03</v>
      </c>
      <c r="DY6" s="42">
        <f t="shared" si="11"/>
        <v>12.19</v>
      </c>
      <c r="DZ6" s="42">
        <f t="shared" si="11"/>
        <v>15.1</v>
      </c>
      <c r="EA6" s="42">
        <f t="shared" si="11"/>
        <v>17.12</v>
      </c>
      <c r="EB6" s="42">
        <f t="shared" si="11"/>
        <v>18.18</v>
      </c>
      <c r="EC6" s="40" t="str">
        <f>IF(EC7="","",IF(EC7="-","【-】","【"&amp;SUBSTITUTE(TEXT(EC7,"#,##0.00"),"-","△")&amp;"】"))</f>
        <v>【20.63】</v>
      </c>
      <c r="ED6" s="42">
        <f t="shared" ref="ED6:EM6" si="12">IF(ED7="",NA(),ED7)</f>
        <v>0.01</v>
      </c>
      <c r="EE6" s="42">
        <f t="shared" si="12"/>
        <v>0.04</v>
      </c>
      <c r="EF6" s="42">
        <f t="shared" si="12"/>
        <v>0.04</v>
      </c>
      <c r="EG6" s="42">
        <f t="shared" si="12"/>
        <v>0.06</v>
      </c>
      <c r="EH6" s="42">
        <f t="shared" si="12"/>
        <v>0.08</v>
      </c>
      <c r="EI6" s="42">
        <f t="shared" si="12"/>
        <v>0.61</v>
      </c>
      <c r="EJ6" s="42">
        <f t="shared" si="12"/>
        <v>0.51</v>
      </c>
      <c r="EK6" s="42">
        <f t="shared" si="12"/>
        <v>0.57999999999999996</v>
      </c>
      <c r="EL6" s="42">
        <f t="shared" si="12"/>
        <v>0.54</v>
      </c>
      <c r="EM6" s="42">
        <f t="shared" si="12"/>
        <v>0.56999999999999995</v>
      </c>
      <c r="EN6" s="40" t="str">
        <f>IF(EN7="","",IF(EN7="-","【-】","【"&amp;SUBSTITUTE(TEXT(EN7,"#,##0.00"),"-","△")&amp;"】"))</f>
        <v>【0.69】</v>
      </c>
    </row>
    <row r="7" spans="1:144" s="28" customFormat="1" x14ac:dyDescent="0.15">
      <c r="A7" s="29"/>
      <c r="B7" s="35">
        <v>2020</v>
      </c>
      <c r="C7" s="35">
        <v>263664</v>
      </c>
      <c r="D7" s="35">
        <v>46</v>
      </c>
      <c r="E7" s="35">
        <v>1</v>
      </c>
      <c r="F7" s="35">
        <v>0</v>
      </c>
      <c r="G7" s="35">
        <v>1</v>
      </c>
      <c r="H7" s="35" t="s">
        <v>95</v>
      </c>
      <c r="I7" s="35" t="s">
        <v>96</v>
      </c>
      <c r="J7" s="35" t="s">
        <v>97</v>
      </c>
      <c r="K7" s="35" t="s">
        <v>98</v>
      </c>
      <c r="L7" s="35" t="s">
        <v>23</v>
      </c>
      <c r="M7" s="35" t="s">
        <v>15</v>
      </c>
      <c r="N7" s="41" t="s">
        <v>99</v>
      </c>
      <c r="O7" s="41">
        <v>89.02</v>
      </c>
      <c r="P7" s="41">
        <v>99.77</v>
      </c>
      <c r="Q7" s="41">
        <v>2106</v>
      </c>
      <c r="R7" s="41">
        <v>37131</v>
      </c>
      <c r="S7" s="41">
        <v>25.68</v>
      </c>
      <c r="T7" s="41">
        <v>1445.91</v>
      </c>
      <c r="U7" s="41">
        <v>36940</v>
      </c>
      <c r="V7" s="41">
        <v>13.5</v>
      </c>
      <c r="W7" s="41">
        <v>2736.3</v>
      </c>
      <c r="X7" s="41">
        <v>100.54</v>
      </c>
      <c r="Y7" s="41">
        <v>100.75</v>
      </c>
      <c r="Z7" s="41">
        <v>100.05</v>
      </c>
      <c r="AA7" s="41">
        <v>99.79</v>
      </c>
      <c r="AB7" s="41">
        <v>97.66</v>
      </c>
      <c r="AC7" s="41">
        <v>110.95</v>
      </c>
      <c r="AD7" s="41">
        <v>110.68</v>
      </c>
      <c r="AE7" s="41">
        <v>110.66</v>
      </c>
      <c r="AF7" s="41">
        <v>109.01</v>
      </c>
      <c r="AG7" s="41">
        <v>108.83</v>
      </c>
      <c r="AH7" s="41">
        <v>110.27</v>
      </c>
      <c r="AI7" s="41">
        <v>0</v>
      </c>
      <c r="AJ7" s="41">
        <v>0</v>
      </c>
      <c r="AK7" s="41">
        <v>0</v>
      </c>
      <c r="AL7" s="41">
        <v>0</v>
      </c>
      <c r="AM7" s="41">
        <v>0</v>
      </c>
      <c r="AN7" s="41">
        <v>3.91</v>
      </c>
      <c r="AO7" s="41">
        <v>3.56</v>
      </c>
      <c r="AP7" s="41">
        <v>2.74</v>
      </c>
      <c r="AQ7" s="41">
        <v>3.7</v>
      </c>
      <c r="AR7" s="41">
        <v>4.34</v>
      </c>
      <c r="AS7" s="41">
        <v>1.1499999999999999</v>
      </c>
      <c r="AT7" s="41">
        <v>3613.57</v>
      </c>
      <c r="AU7" s="41">
        <v>3984.53</v>
      </c>
      <c r="AV7" s="41">
        <v>1995.41</v>
      </c>
      <c r="AW7" s="41">
        <v>2402</v>
      </c>
      <c r="AX7" s="41">
        <v>2187.0100000000002</v>
      </c>
      <c r="AY7" s="41">
        <v>377.63</v>
      </c>
      <c r="AZ7" s="41">
        <v>357.34</v>
      </c>
      <c r="BA7" s="41">
        <v>366.03</v>
      </c>
      <c r="BB7" s="41">
        <v>365.18</v>
      </c>
      <c r="BC7" s="41">
        <v>327.77</v>
      </c>
      <c r="BD7" s="41">
        <v>260.31</v>
      </c>
      <c r="BE7" s="41">
        <v>4.07</v>
      </c>
      <c r="BF7" s="41">
        <v>2.98</v>
      </c>
      <c r="BG7" s="41">
        <v>1.89</v>
      </c>
      <c r="BH7" s="41">
        <v>0.77</v>
      </c>
      <c r="BI7" s="41">
        <v>0</v>
      </c>
      <c r="BJ7" s="41">
        <v>364.71</v>
      </c>
      <c r="BK7" s="41">
        <v>373.69</v>
      </c>
      <c r="BL7" s="41">
        <v>370.12</v>
      </c>
      <c r="BM7" s="41">
        <v>371.65</v>
      </c>
      <c r="BN7" s="41">
        <v>397.1</v>
      </c>
      <c r="BO7" s="41">
        <v>275.67</v>
      </c>
      <c r="BP7" s="41">
        <v>61.85</v>
      </c>
      <c r="BQ7" s="41">
        <v>64.3</v>
      </c>
      <c r="BR7" s="41">
        <v>62.23</v>
      </c>
      <c r="BS7" s="41">
        <v>60.75</v>
      </c>
      <c r="BT7" s="41">
        <v>58.82</v>
      </c>
      <c r="BU7" s="41">
        <v>100.65</v>
      </c>
      <c r="BV7" s="41">
        <v>99.87</v>
      </c>
      <c r="BW7" s="41">
        <v>100.42</v>
      </c>
      <c r="BX7" s="41">
        <v>98.77</v>
      </c>
      <c r="BY7" s="41">
        <v>95.79</v>
      </c>
      <c r="BZ7" s="41">
        <v>100.05</v>
      </c>
      <c r="CA7" s="41">
        <v>197.36</v>
      </c>
      <c r="CB7" s="41">
        <v>189.39</v>
      </c>
      <c r="CC7" s="41">
        <v>195.13</v>
      </c>
      <c r="CD7" s="41">
        <v>200.94</v>
      </c>
      <c r="CE7" s="41">
        <v>195.21</v>
      </c>
      <c r="CF7" s="41">
        <v>170.19</v>
      </c>
      <c r="CG7" s="41">
        <v>171.81</v>
      </c>
      <c r="CH7" s="41">
        <v>171.67</v>
      </c>
      <c r="CI7" s="41">
        <v>173.67</v>
      </c>
      <c r="CJ7" s="41">
        <v>171.13</v>
      </c>
      <c r="CK7" s="41">
        <v>166.4</v>
      </c>
      <c r="CL7" s="41">
        <v>65.88</v>
      </c>
      <c r="CM7" s="41">
        <v>65.739999999999995</v>
      </c>
      <c r="CN7" s="41">
        <v>66.56</v>
      </c>
      <c r="CO7" s="41">
        <v>65.290000000000006</v>
      </c>
      <c r="CP7" s="41">
        <v>67.400000000000006</v>
      </c>
      <c r="CQ7" s="41">
        <v>59.01</v>
      </c>
      <c r="CR7" s="41">
        <v>60.03</v>
      </c>
      <c r="CS7" s="41">
        <v>59.74</v>
      </c>
      <c r="CT7" s="41">
        <v>59.67</v>
      </c>
      <c r="CU7" s="41">
        <v>60.12</v>
      </c>
      <c r="CV7" s="41">
        <v>60.69</v>
      </c>
      <c r="CW7" s="41">
        <v>96.97</v>
      </c>
      <c r="CX7" s="41">
        <v>97.05</v>
      </c>
      <c r="CY7" s="41">
        <v>95.29</v>
      </c>
      <c r="CZ7" s="41">
        <v>97.06</v>
      </c>
      <c r="DA7" s="41">
        <v>95.98</v>
      </c>
      <c r="DB7" s="41">
        <v>85.37</v>
      </c>
      <c r="DC7" s="41">
        <v>84.81</v>
      </c>
      <c r="DD7" s="41">
        <v>84.8</v>
      </c>
      <c r="DE7" s="41">
        <v>84.6</v>
      </c>
      <c r="DF7" s="41">
        <v>84.24</v>
      </c>
      <c r="DG7" s="41">
        <v>89.82</v>
      </c>
      <c r="DH7" s="41">
        <v>41.09</v>
      </c>
      <c r="DI7" s="41">
        <v>42.7</v>
      </c>
      <c r="DJ7" s="41">
        <v>42.46</v>
      </c>
      <c r="DK7" s="41">
        <v>44.53</v>
      </c>
      <c r="DL7" s="41">
        <v>46.32</v>
      </c>
      <c r="DM7" s="41">
        <v>46.9</v>
      </c>
      <c r="DN7" s="41">
        <v>47.28</v>
      </c>
      <c r="DO7" s="41">
        <v>47.66</v>
      </c>
      <c r="DP7" s="41">
        <v>48.17</v>
      </c>
      <c r="DQ7" s="41">
        <v>48.83</v>
      </c>
      <c r="DR7" s="41">
        <v>50.19</v>
      </c>
      <c r="DS7" s="41">
        <v>1.7</v>
      </c>
      <c r="DT7" s="41">
        <v>2.27</v>
      </c>
      <c r="DU7" s="41">
        <v>2.27</v>
      </c>
      <c r="DV7" s="41">
        <v>2.2599999999999998</v>
      </c>
      <c r="DW7" s="41">
        <v>3.5</v>
      </c>
      <c r="DX7" s="41">
        <v>12.03</v>
      </c>
      <c r="DY7" s="41">
        <v>12.19</v>
      </c>
      <c r="DZ7" s="41">
        <v>15.1</v>
      </c>
      <c r="EA7" s="41">
        <v>17.12</v>
      </c>
      <c r="EB7" s="41">
        <v>18.18</v>
      </c>
      <c r="EC7" s="41">
        <v>20.63</v>
      </c>
      <c r="ED7" s="41">
        <v>0.01</v>
      </c>
      <c r="EE7" s="41">
        <v>0.04</v>
      </c>
      <c r="EF7" s="41">
        <v>0.04</v>
      </c>
      <c r="EG7" s="41">
        <v>0.06</v>
      </c>
      <c r="EH7" s="41">
        <v>0.08</v>
      </c>
      <c r="EI7" s="41">
        <v>0.61</v>
      </c>
      <c r="EJ7" s="41">
        <v>0.51</v>
      </c>
      <c r="EK7" s="41">
        <v>0.57999999999999996</v>
      </c>
      <c r="EL7" s="41">
        <v>0.54</v>
      </c>
      <c r="EM7" s="41">
        <v>0.56999999999999995</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51</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2021-12-03T06:52:56Z</dcterms:created>
  <dcterms:modified xsi:type="dcterms:W3CDTF">2022-02-18T10:28:11Z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2022-01-18T00:14:59Z</vt:filetime>
  </property>
</Properties>
</file>