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21 和束町\"/>
    </mc:Choice>
  </mc:AlternateContent>
  <xr:revisionPtr revIDLastSave="0" documentId="13_ncr:1_{8A121A3C-E14D-407C-8055-A328A7CE3EFE}" xr6:coauthVersionLast="36" xr6:coauthVersionMax="36" xr10:uidLastSave="{00000000-0000-0000-0000-000000000000}"/>
  <workbookProtection workbookAlgorithmName="SHA-512" workbookHashValue="B2zxrkcXQTjPAwaWbGhJxEh82MZaag3M8AsTXZQzwzDS8BO5OfX3a/8nkhu6O9SLQVZoYomqRisg+dycUh3HxA==" workbookSaltValue="e8gua3AUFg9pScKK0tMhyw==" workbookSpinCount="100000" lockStructure="1"/>
  <bookViews>
    <workbookView xWindow="0" yWindow="0" windowWidth="28800" windowHeight="1138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AT10" i="4"/>
  <c r="AL10" i="4"/>
  <c r="I10" i="4"/>
  <c r="B10" i="4"/>
  <c r="AL8" i="4"/>
  <c r="P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<sst xmlns="http://schemas.openxmlformats.org/spreadsheetml/2006/main" count="236" uniqueCount="120">
  <si>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</si>
  <si>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</si>
  <si>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</si>
  <si>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</si>
  <si>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</si>
  <si>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</si>
  <si>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</si>
  <si>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</si>
  <si>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</si>
  <si>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</si>
  <si>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</si>
  <si>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</si>
  <si>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</si>
  <si>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</si>
  <si>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</si>
  <si>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</si>
  <si>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</si>
  <si>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</si>
  <si>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</si>
  <si>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</si>
  <si>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</si>
  <si>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</si>
  <si>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</si>
  <si>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</si>
  <si>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</si>
  <si>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</si>
  <si>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</si>
  <si>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</si>
  <si>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</si>
  <si>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</si>
  <si>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</si>
  <si>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</si>
  <si>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</si>
  <si>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</si>
  <si>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</si>
  <si>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</si>
  <si>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</si>
  <si>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</si>
  <si>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</si>
  <si>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</si>
  <si>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</si>
  <si>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</si>
  <si>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</si>
  <si>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</si>
  <si>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</si>
  <si>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</si>
  <si>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</si>
  <si>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</si>
  <si>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</si>
  <si>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</si>
  <si>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</si>
  <si>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</si>
  <si>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</si>
  <si>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</si>
  <si>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</si>
  <si>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</si>
  <si>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</si>
  <si>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</si>
  <si>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</si>
  <si>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</si>
  <si>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</si>
  <si>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</si>
  <si>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</si>
  <si>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</si>
  <si>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</si>
  <si>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</si>
  <si>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</si>
  <si>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</si>
  <si>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</si>
  <si>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</si>
  <si>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</si>
  <si>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</si>
  <si>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</si>
  <si>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</si>
  <si>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</si>
  <si>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</si>
  <si>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</si>
  <si>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</si>
  <si>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</si>
  <si>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</si>
  <si>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</si>
  <si>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</si>
  <si>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</si>
  <si>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</si>
  <si>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</si>
  <si>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</si>
  <si>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</si>
  <si>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</si>
  <si>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</si>
  <si>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</si>
  <si>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</si>
  <si>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</si>
  <si>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</si>
  <si>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</si>
  <si>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</si>
  <si>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</si>
  <si>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</si>
  <si>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</si>
  <si>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和束町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</si>
  <si>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</si>
  <si>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</si>
  <si>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</si>
  <si>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</si>
  <si>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</si>
  <si>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</si>
  <si>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</si>
  <si>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</si>
  <si>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</si>
  <si>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</si>
  <si>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</si>
  <si>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</si>
  <si>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</si>
  <si>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</si>
  <si>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</si>
  <si>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</si>
  <si>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</si>
  <si>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</si>
  <si>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これまでの職員数の減数による人件費削減や他事業との共同事務による事務費削減、民間委託などによるコストダウン化など事務事業の見直しにより経費削減に努めてきたが、今後においてより経営の安定化を図るため、さらなる接続率の向上及び料金改定の検討が必要である。
　また、料金収入の増加を目指し、屎尿汚泥や浄化槽汚泥の受入の可否について検討するとともに、まちづくり部門をはじめ町全体として連携を図り、企業誘致による業務営業用及び工場用有収水量の増加、観光行政の推進による観光・交流人口の増加による有収水量の増加などに取り組み、自然エネルギー活用による光熱水費の削減、ストックマネジメント計画に基づく中長期的な維持管理・更新等に係るトータルコストの縮減など検討を進めていきたい。</t>
    <phoneticPr fontId="4"/>
  </si>
  <si>
    <t>　本町の下水道事業は、平成２３年度で一定面整備は完了したが、人口減少及び下水道接続への宅内改造工事費の高負担などによる接続率の低迷により、有収水量の大幅な伸びが期待できず、また単独処理場を有するなど設備投資や維持管理費が割高になっている。
　そうしたことから、汚水処理原価や企業債残高対事業規模比率が類似団体と比較しても割高になり、収益的収支比率や経費回収率が低水準となっている。また、繰出基準の見直しにより分流式下水道に要する経費が増加したことに伴い収益的収支比率及び経費回収率が減少し汚水処理原価が増加している。
　水洗化率（下水道への接続率）は徐々に向上しているが、類似団体と比較すると差が大きくなっていることから、接続率向上に向けての有効な手法など調査・研究を重ね、さらなる接続促進に向けての取り組みが必要である。
　今後、施設・機器・管路などの更新も見込まれてくることから、料金収入の増とともに補助制度を有効に活用するために平成２９年度に策定した簡易版ストックマネジメント計画の見直しを令和２年度から令和４年度にかけて行っている。
　なお、平成１８年２月に人口減少傾向を反映させ適正な事業投資を図るため、費用対効果等の実施により当初計画の整備区域の縮小、施設規模の大幅な縮小を行い、現状に沿った事業運営が出来るよう全体計画及び事業計画の見直しを実施した。</t>
    <phoneticPr fontId="4"/>
  </si>
  <si>
    <t>　管路については、最も早い供用開始から２３年の経過状況であり、現時点では更新の必要性はない。
　ただし、腐食等による事故防止のため、日常的に管路状況を把握するとともに、策定したストックマネジメント計画に基づき、適正な維持管理・更新が図れるよう取り組みを進める。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</si>
</sst>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8A-428C-B5F1-F81AB3A80C9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CD8A-428C-B5F1-F81AB3A80C9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43.04</c:v>
                </c:pt>
                <c:pt idx="1">
                  <c:v>44.28</c:v>
                </c:pt>
                <c:pt idx="2">
                  <c:v>44.96</c:v>
                </c:pt>
                <c:pt idx="3">
                  <c:v>47.22</c:v>
                </c:pt>
                <c:pt idx="4">
                  <c:v>47.59</c:v>
                </c:pt>
              </c:numCache>
            </c:numRef>
          </c:val>
          <c:extLst>
            <c:ext xmlns:c16="http://schemas.microsoft.com/office/drawing/2014/chart" uri="{C3380CC4-5D6E-409C-BE32-E72D297353CC}">
              <c16:uniqueId val="{00000000-24EF-4FD6-BC2B-70A4CC69143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24EF-4FD6-BC2B-70A4CC69143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72.75</c:v>
                </c:pt>
                <c:pt idx="1">
                  <c:v>73.069999999999993</c:v>
                </c:pt>
                <c:pt idx="2">
                  <c:v>73.78</c:v>
                </c:pt>
                <c:pt idx="3">
                  <c:v>74.430000000000007</c:v>
                </c:pt>
                <c:pt idx="4">
                  <c:v>75.41</c:v>
                </c:pt>
              </c:numCache>
            </c:numRef>
          </c:val>
          <c:extLst>
            <c:ext xmlns:c16="http://schemas.microsoft.com/office/drawing/2014/chart" uri="{C3380CC4-5D6E-409C-BE32-E72D297353CC}">
              <c16:uniqueId val="{00000000-2EC9-43FC-8615-5D76DFE8C73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2EC9-43FC-8615-5D76DFE8C73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42.48</c:v>
                </c:pt>
                <c:pt idx="1">
                  <c:v>69.959999999999994</c:v>
                </c:pt>
                <c:pt idx="2">
                  <c:v>68.77</c:v>
                </c:pt>
                <c:pt idx="3">
                  <c:v>68.209999999999994</c:v>
                </c:pt>
                <c:pt idx="4">
                  <c:v>67.56</c:v>
                </c:pt>
              </c:numCache>
            </c:numRef>
          </c:val>
          <c:extLst>
            <c:ext xmlns:c16="http://schemas.microsoft.com/office/drawing/2014/chart" uri="{C3380CC4-5D6E-409C-BE32-E72D297353CC}">
              <c16:uniqueId val="{00000000-514F-420E-B9DB-9D300361716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4F-420E-B9DB-9D300361716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FF-4E44-B63E-3CD8563B733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FF-4E44-B63E-3CD8563B733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DF-47C6-AB89-4059A4EE715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DF-47C6-AB89-4059A4EE715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DA-45AF-9738-6B598C3222A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DA-45AF-9738-6B598C3222A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47-4320-AFF8-CB414799EAB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47-4320-AFF8-CB414799EAB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6736.2</c:v>
                </c:pt>
                <c:pt idx="1">
                  <c:v>6401</c:v>
                </c:pt>
                <c:pt idx="2">
                  <c:v>5983.65</c:v>
                </c:pt>
                <c:pt idx="3">
                  <c:v>5771.27</c:v>
                </c:pt>
                <c:pt idx="4">
                  <c:v>5374.77</c:v>
                </c:pt>
              </c:numCache>
            </c:numRef>
          </c:val>
          <c:extLst>
            <c:ext xmlns:c16="http://schemas.microsoft.com/office/drawing/2014/chart" uri="{C3380CC4-5D6E-409C-BE32-E72D297353CC}">
              <c16:uniqueId val="{00000000-5D10-464A-8A6A-65FB640CDB7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5D10-464A-8A6A-65FB640CDB7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30.05</c:v>
                </c:pt>
                <c:pt idx="1">
                  <c:v>59.96</c:v>
                </c:pt>
                <c:pt idx="2">
                  <c:v>54.39</c:v>
                </c:pt>
                <c:pt idx="3">
                  <c:v>54.15</c:v>
                </c:pt>
                <c:pt idx="4">
                  <c:v>47.32</c:v>
                </c:pt>
              </c:numCache>
            </c:numRef>
          </c:val>
          <c:extLst>
            <c:ext xmlns:c16="http://schemas.microsoft.com/office/drawing/2014/chart" uri="{C3380CC4-5D6E-409C-BE32-E72D297353CC}">
              <c16:uniqueId val="{00000000-EEAB-4AEF-8149-E29234154EB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EEAB-4AEF-8149-E29234154EB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470.63</c:v>
                </c:pt>
                <c:pt idx="1">
                  <c:v>235.2</c:v>
                </c:pt>
                <c:pt idx="2">
                  <c:v>266.10000000000002</c:v>
                </c:pt>
                <c:pt idx="3">
                  <c:v>273.05</c:v>
                </c:pt>
                <c:pt idx="4">
                  <c:v>312.47000000000003</c:v>
                </c:pt>
              </c:numCache>
            </c:numRef>
          </c:val>
          <c:extLst>
            <c:ext xmlns:c16="http://schemas.microsoft.com/office/drawing/2014/chart" uri="{C3380CC4-5D6E-409C-BE32-E72D297353CC}">
              <c16:uniqueId val="{00000000-F13A-4CD0-AFCF-5764DED34B7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F13A-4CD0-AFCF-5764DED34B7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京都府　和束町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3768</v>
      </c>
      <c r="AM8" s="69"/>
      <c r="AN8" s="69"/>
      <c r="AO8" s="69"/>
      <c r="AP8" s="69"/>
      <c r="AQ8" s="69"/>
      <c r="AR8" s="69"/>
      <c r="AS8" s="69"/>
      <c r="AT8" s="68">
        <f>データ!T6</f>
        <v>64.930000000000007</v>
      </c>
      <c r="AU8" s="68"/>
      <c r="AV8" s="68"/>
      <c r="AW8" s="68"/>
      <c r="AX8" s="68"/>
      <c r="AY8" s="68"/>
      <c r="AZ8" s="68"/>
      <c r="BA8" s="68"/>
      <c r="BB8" s="68">
        <f>データ!U6</f>
        <v>58.03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60.32</v>
      </c>
      <c r="Q10" s="68"/>
      <c r="R10" s="68"/>
      <c r="S10" s="68"/>
      <c r="T10" s="68"/>
      <c r="U10" s="68"/>
      <c r="V10" s="68"/>
      <c r="W10" s="68">
        <f>データ!Q6</f>
        <v>87.37</v>
      </c>
      <c r="X10" s="68"/>
      <c r="Y10" s="68"/>
      <c r="Z10" s="68"/>
      <c r="AA10" s="68"/>
      <c r="AB10" s="68"/>
      <c r="AC10" s="68"/>
      <c r="AD10" s="69">
        <f>データ!R6</f>
        <v>2750</v>
      </c>
      <c r="AE10" s="69"/>
      <c r="AF10" s="69"/>
      <c r="AG10" s="69"/>
      <c r="AH10" s="69"/>
      <c r="AI10" s="69"/>
      <c r="AJ10" s="69"/>
      <c r="AK10" s="2"/>
      <c r="AL10" s="69">
        <f>データ!V6</f>
        <v>2265</v>
      </c>
      <c r="AM10" s="69"/>
      <c r="AN10" s="69"/>
      <c r="AO10" s="69"/>
      <c r="AP10" s="69"/>
      <c r="AQ10" s="69"/>
      <c r="AR10" s="69"/>
      <c r="AS10" s="69"/>
      <c r="AT10" s="68">
        <f>データ!W6</f>
        <v>0.83</v>
      </c>
      <c r="AU10" s="68"/>
      <c r="AV10" s="68"/>
      <c r="AW10" s="68"/>
      <c r="AX10" s="68"/>
      <c r="AY10" s="68"/>
      <c r="AZ10" s="68"/>
      <c r="BA10" s="68"/>
      <c r="BB10" s="68">
        <f>データ!X6</f>
        <v>2728.92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【1,260.21】</v>
      </c>
      <c r="I86" s="26" t="str">
        <f>データ!CA6</f>
        <v>【75.29】</v>
      </c>
      <c r="J86" s="26" t="str">
        <f>データ!CL6</f>
        <v>【215.41】</v>
      </c>
      <c r="K86" s="26" t="str">
        <f>データ!CW6</f>
        <v>【42.90】</v>
      </c>
      <c r="L86" s="26" t="str">
        <f>データ!DH6</f>
        <v>【84.75】</v>
      </c>
      <c r="M86" s="26" t="s">
        <v>44</v>
      </c>
      <c r="N86" s="26" t="s">
        <v>44</v>
      </c>
      <c r="O86" s="26" t="str">
        <f>データ!EO6</f>
        <v>【0.30】</v>
      </c>
    </row>
  </sheetData>
  <sheetProtection algorithmName="SHA-512" hashValue="6ozOQQ8nlYSQ7WYbAQYCeWLYiY/jW0SNDtpMGxWAZwZVYEdy09A+Gij2dyxjIsxiHfNpY+Do+Gy02tpVk6jRFA==" saltValue="igwQYAYAfJer4tN2GMT63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263656</v>
      </c>
      <c r="D6" s="33">
        <f t="shared" si="3"/>
        <v>47</v>
      </c>
      <c r="E6" s="33">
        <f t="shared" si="3"/>
        <v>17</v>
      </c>
      <c r="F6" s="33">
        <f t="shared" si="3"/>
        <v>4</v>
      </c>
      <c r="G6" s="33">
        <f t="shared" si="3"/>
        <v>0</v>
      </c>
      <c r="H6" s="33" t="str">
        <f t="shared" si="3"/>
        <v>京都府　和束町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60.32</v>
      </c>
      <c r="Q6" s="34">
        <f t="shared" si="3"/>
        <v>87.37</v>
      </c>
      <c r="R6" s="34">
        <f t="shared" si="3"/>
        <v>2750</v>
      </c>
      <c r="S6" s="34">
        <f t="shared" si="3"/>
        <v>3768</v>
      </c>
      <c r="T6" s="34">
        <f t="shared" si="3"/>
        <v>64.930000000000007</v>
      </c>
      <c r="U6" s="34">
        <f t="shared" si="3"/>
        <v>58.03</v>
      </c>
      <c r="V6" s="34">
        <f t="shared" si="3"/>
        <v>2265</v>
      </c>
      <c r="W6" s="34">
        <f t="shared" si="3"/>
        <v>0.83</v>
      </c>
      <c r="X6" s="34">
        <f t="shared" si="3"/>
        <v>2728.92</v>
      </c>
      <c r="Y6" s="35">
        <f>IF(Y7="",NA(),Y7)</f>
        <v>42.48</v>
      </c>
      <c r="Z6" s="35">
        <f t="shared" ref="Z6:AH6" si="4">IF(Z7="",NA(),Z7)</f>
        <v>69.959999999999994</v>
      </c>
      <c r="AA6" s="35">
        <f t="shared" si="4"/>
        <v>68.77</v>
      </c>
      <c r="AB6" s="35">
        <f t="shared" si="4"/>
        <v>68.209999999999994</v>
      </c>
      <c r="AC6" s="35">
        <f t="shared" si="4"/>
        <v>67.56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6736.2</v>
      </c>
      <c r="BG6" s="35">
        <f t="shared" ref="BG6:BO6" si="7">IF(BG7="",NA(),BG7)</f>
        <v>6401</v>
      </c>
      <c r="BH6" s="35">
        <f t="shared" si="7"/>
        <v>5983.65</v>
      </c>
      <c r="BI6" s="35">
        <f t="shared" si="7"/>
        <v>5771.27</v>
      </c>
      <c r="BJ6" s="35">
        <f t="shared" si="7"/>
        <v>5374.77</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30.05</v>
      </c>
      <c r="BR6" s="35">
        <f t="shared" ref="BR6:BZ6" si="8">IF(BR7="",NA(),BR7)</f>
        <v>59.96</v>
      </c>
      <c r="BS6" s="35">
        <f t="shared" si="8"/>
        <v>54.39</v>
      </c>
      <c r="BT6" s="35">
        <f t="shared" si="8"/>
        <v>54.15</v>
      </c>
      <c r="BU6" s="35">
        <f t="shared" si="8"/>
        <v>47.32</v>
      </c>
      <c r="BV6" s="35">
        <f t="shared" si="8"/>
        <v>69.87</v>
      </c>
      <c r="BW6" s="35">
        <f t="shared" si="8"/>
        <v>74.3</v>
      </c>
      <c r="BX6" s="35">
        <f t="shared" si="8"/>
        <v>72.260000000000005</v>
      </c>
      <c r="BY6" s="35">
        <f t="shared" si="8"/>
        <v>71.84</v>
      </c>
      <c r="BZ6" s="35">
        <f t="shared" si="8"/>
        <v>73.36</v>
      </c>
      <c r="CA6" s="34" t="str">
        <f>IF(CA7="","",IF(CA7="-","【-】","【"&amp;SUBSTITUTE(TEXT(CA7,"#,##0.00"),"-","△")&amp;"】"))</f>
        <v>【75.29】</v>
      </c>
      <c r="CB6" s="35">
        <f>IF(CB7="",NA(),CB7)</f>
        <v>470.63</v>
      </c>
      <c r="CC6" s="35">
        <f t="shared" ref="CC6:CK6" si="9">IF(CC7="",NA(),CC7)</f>
        <v>235.2</v>
      </c>
      <c r="CD6" s="35">
        <f t="shared" si="9"/>
        <v>266.10000000000002</v>
      </c>
      <c r="CE6" s="35">
        <f t="shared" si="9"/>
        <v>273.05</v>
      </c>
      <c r="CF6" s="35">
        <f t="shared" si="9"/>
        <v>312.47000000000003</v>
      </c>
      <c r="CG6" s="35">
        <f t="shared" si="9"/>
        <v>234.96</v>
      </c>
      <c r="CH6" s="35">
        <f t="shared" si="9"/>
        <v>221.81</v>
      </c>
      <c r="CI6" s="35">
        <f t="shared" si="9"/>
        <v>230.02</v>
      </c>
      <c r="CJ6" s="35">
        <f t="shared" si="9"/>
        <v>228.47</v>
      </c>
      <c r="CK6" s="35">
        <f t="shared" si="9"/>
        <v>224.88</v>
      </c>
      <c r="CL6" s="34" t="str">
        <f>IF(CL7="","",IF(CL7="-","【-】","【"&amp;SUBSTITUTE(TEXT(CL7,"#,##0.00"),"-","△")&amp;"】"))</f>
        <v>【215.41】</v>
      </c>
      <c r="CM6" s="35">
        <f>IF(CM7="",NA(),CM7)</f>
        <v>43.04</v>
      </c>
      <c r="CN6" s="35">
        <f t="shared" ref="CN6:CV6" si="10">IF(CN7="",NA(),CN7)</f>
        <v>44.28</v>
      </c>
      <c r="CO6" s="35">
        <f t="shared" si="10"/>
        <v>44.96</v>
      </c>
      <c r="CP6" s="35">
        <f t="shared" si="10"/>
        <v>47.22</v>
      </c>
      <c r="CQ6" s="35">
        <f t="shared" si="10"/>
        <v>47.59</v>
      </c>
      <c r="CR6" s="35">
        <f t="shared" si="10"/>
        <v>42.9</v>
      </c>
      <c r="CS6" s="35">
        <f t="shared" si="10"/>
        <v>43.36</v>
      </c>
      <c r="CT6" s="35">
        <f t="shared" si="10"/>
        <v>42.56</v>
      </c>
      <c r="CU6" s="35">
        <f t="shared" si="10"/>
        <v>42.47</v>
      </c>
      <c r="CV6" s="35">
        <f t="shared" si="10"/>
        <v>42.4</v>
      </c>
      <c r="CW6" s="34" t="str">
        <f>IF(CW7="","",IF(CW7="-","【-】","【"&amp;SUBSTITUTE(TEXT(CW7,"#,##0.00"),"-","△")&amp;"】"))</f>
        <v>【42.90】</v>
      </c>
      <c r="CX6" s="35">
        <f>IF(CX7="",NA(),CX7)</f>
        <v>72.75</v>
      </c>
      <c r="CY6" s="35">
        <f t="shared" ref="CY6:DG6" si="11">IF(CY7="",NA(),CY7)</f>
        <v>73.069999999999993</v>
      </c>
      <c r="CZ6" s="35">
        <f t="shared" si="11"/>
        <v>73.78</v>
      </c>
      <c r="DA6" s="35">
        <f t="shared" si="11"/>
        <v>74.430000000000007</v>
      </c>
      <c r="DB6" s="35">
        <f t="shared" si="11"/>
        <v>75.41</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263656</v>
      </c>
      <c r="D7" s="37">
        <v>47</v>
      </c>
      <c r="E7" s="37">
        <v>17</v>
      </c>
      <c r="F7" s="37">
        <v>4</v>
      </c>
      <c r="G7" s="37">
        <v>0</v>
      </c>
      <c r="H7" s="37" t="s">
        <v>98</v>
      </c>
      <c r="I7" s="37" t="s">
        <v>99</v>
      </c>
      <c r="J7" s="37" t="s">
        <v>100</v>
      </c>
      <c r="K7" s="37" t="s">
        <v>101</v>
      </c>
      <c r="L7" s="37" t="s">
        <v>102</v>
      </c>
      <c r="M7" s="37" t="s">
        <v>103</v>
      </c>
      <c r="N7" s="38" t="s">
        <v>104</v>
      </c>
      <c r="O7" s="38" t="s">
        <v>105</v>
      </c>
      <c r="P7" s="38">
        <v>60.32</v>
      </c>
      <c r="Q7" s="38">
        <v>87.37</v>
      </c>
      <c r="R7" s="38">
        <v>2750</v>
      </c>
      <c r="S7" s="38">
        <v>3768</v>
      </c>
      <c r="T7" s="38">
        <v>64.930000000000007</v>
      </c>
      <c r="U7" s="38">
        <v>58.03</v>
      </c>
      <c r="V7" s="38">
        <v>2265</v>
      </c>
      <c r="W7" s="38">
        <v>0.83</v>
      </c>
      <c r="X7" s="38">
        <v>2728.92</v>
      </c>
      <c r="Y7" s="38">
        <v>42.48</v>
      </c>
      <c r="Z7" s="38">
        <v>69.959999999999994</v>
      </c>
      <c r="AA7" s="38">
        <v>68.77</v>
      </c>
      <c r="AB7" s="38">
        <v>68.209999999999994</v>
      </c>
      <c r="AC7" s="38">
        <v>67.56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6736.2</v>
      </c>
      <c r="BG7" s="38">
        <v>6401</v>
      </c>
      <c r="BH7" s="38">
        <v>5983.65</v>
      </c>
      <c r="BI7" s="38">
        <v>5771.27</v>
      </c>
      <c r="BJ7" s="38">
        <v>5374.77</v>
      </c>
      <c r="BK7" s="38">
        <v>1298.9100000000001</v>
      </c>
      <c r="BL7" s="38">
        <v>1243.71</v>
      </c>
      <c r="BM7" s="38">
        <v>1194.1500000000001</v>
      </c>
      <c r="BN7" s="38">
        <v>1206.79</v>
      </c>
      <c r="BO7" s="38">
        <v>1258.43</v>
      </c>
      <c r="BP7" s="38">
        <v>1260.21</v>
      </c>
      <c r="BQ7" s="38">
        <v>30.05</v>
      </c>
      <c r="BR7" s="38">
        <v>59.96</v>
      </c>
      <c r="BS7" s="38">
        <v>54.39</v>
      </c>
      <c r="BT7" s="38">
        <v>54.15</v>
      </c>
      <c r="BU7" s="38">
        <v>47.32</v>
      </c>
      <c r="BV7" s="38">
        <v>69.87</v>
      </c>
      <c r="BW7" s="38">
        <v>74.3</v>
      </c>
      <c r="BX7" s="38">
        <v>72.260000000000005</v>
      </c>
      <c r="BY7" s="38">
        <v>71.84</v>
      </c>
      <c r="BZ7" s="38">
        <v>73.36</v>
      </c>
      <c r="CA7" s="38">
        <v>75.290000000000006</v>
      </c>
      <c r="CB7" s="38">
        <v>470.63</v>
      </c>
      <c r="CC7" s="38">
        <v>235.2</v>
      </c>
      <c r="CD7" s="38">
        <v>266.10000000000002</v>
      </c>
      <c r="CE7" s="38">
        <v>273.05</v>
      </c>
      <c r="CF7" s="38">
        <v>312.47000000000003</v>
      </c>
      <c r="CG7" s="38">
        <v>234.96</v>
      </c>
      <c r="CH7" s="38">
        <v>221.81</v>
      </c>
      <c r="CI7" s="38">
        <v>230.02</v>
      </c>
      <c r="CJ7" s="38">
        <v>228.47</v>
      </c>
      <c r="CK7" s="38">
        <v>224.88</v>
      </c>
      <c r="CL7" s="38">
        <v>215.41</v>
      </c>
      <c r="CM7" s="38">
        <v>43.04</v>
      </c>
      <c r="CN7" s="38">
        <v>44.28</v>
      </c>
      <c r="CO7" s="38">
        <v>44.96</v>
      </c>
      <c r="CP7" s="38">
        <v>47.22</v>
      </c>
      <c r="CQ7" s="38">
        <v>47.59</v>
      </c>
      <c r="CR7" s="38">
        <v>42.9</v>
      </c>
      <c r="CS7" s="38">
        <v>43.36</v>
      </c>
      <c r="CT7" s="38">
        <v>42.56</v>
      </c>
      <c r="CU7" s="38">
        <v>42.47</v>
      </c>
      <c r="CV7" s="38">
        <v>42.4</v>
      </c>
      <c r="CW7" s="38">
        <v>42.9</v>
      </c>
      <c r="CX7" s="38">
        <v>72.75</v>
      </c>
      <c r="CY7" s="38">
        <v>73.069999999999993</v>
      </c>
      <c r="CZ7" s="38">
        <v>73.78</v>
      </c>
      <c r="DA7" s="38">
        <v>74.430000000000007</v>
      </c>
      <c r="DB7" s="38">
        <v>75.41</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2022-01-27T08:40:07Z</cp:lastPrinted>
  <dcterms:created xsi:type="dcterms:W3CDTF">2021-12-03T07:51:40Z</dcterms:created>
  <dcterms:modified xsi:type="dcterms:W3CDTF">2022-02-18T10:27:47Z</dcterms:modified>
  <cp:category/>
</cp:coreProperties>
</file>