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21 和束町\"/>
    </mc:Choice>
  </mc:AlternateContent>
  <xr:revisionPtr revIDLastSave="0" documentId="13_ncr:1_{21EA10A4-487E-4E41-B16A-191D13424561}" xr6:coauthVersionLast="36" xr6:coauthVersionMax="36" xr10:uidLastSave="{00000000-0000-0000-0000-000000000000}"/>
  <workbookProtection workbookAlgorithmName="SHA-512" workbookHashValue="vuBMGxHDsJxr/d1gwJrSXsCCCYh9woHtM561S/RCrbj8+7AFZVfDULKOeFTZWg1ka/5x8CsMgdfjyJkLl7FEBQ==" workbookSaltValue="T/jWFObr4y0NtaKY9PY3nw==" workbookSpinCount="100000" lockStructure="1"/>
  <bookViews>
    <workbookView xWindow="0" yWindow="0" windowWidth="28800" windowHeight="1138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AL8" i="4" s="1"/>
  <c r="Q6" i="5"/>
  <c r="W10" i="4" s="1"/>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I85" i="4"/>
  <c r="E85" i="4"/>
  <c r="AT10" i="4"/>
  <c r="AL10" i="4"/>
  <c r="P10" i="4"/>
  <c r="B10" i="4"/>
  <c r="BB8" i="4"/>
  <c r="AT8" i="4"/>
  <c r="AD8" i="4"/>
  <c r="W8" i="4"/>
  <c r="P8" i="4"/>
  <c r="I8" i="4"/>
  <c r="B8" i="4"/>
  <c r="B6" i="4"/>
</calcChain>
</file>

<file path=xl/sharedStrings.xml><?xml version="1.0" encoding="utf-8"?>
<sst xmlns="http://schemas.openxmlformats.org/spreadsheetml/2006/main" count="233" uniqueCount="117">
  <si>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</si>
  <si>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</si>
  <si>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</si>
  <si>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</si>
  <si>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</si>
  <si>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</si>
  <si>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</si>
  <si>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</si>
  <si>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</si>
  <si>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</si>
  <si>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</si>
  <si>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</si>
  <si>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</si>
  <si>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</si>
  <si>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</si>
  <si>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</si>
  <si>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</si>
  <si>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</si>
  <si>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</si>
  <si>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</si>
  <si>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</si>
  <si>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</si>
  <si>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</si>
  <si>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</si>
  <si>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</si>
  <si>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</si>
  <si>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</si>
  <si>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</si>
  <si>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</si>
  <si>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</si>
  <si>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</si>
  <si>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</si>
  <si>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</si>
  <si>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</si>
  <si>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</si>
  <si>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</si>
  <si>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</si>
  <si>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</si>
  <si>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</si>
  <si>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</si>
  <si>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</si>
  <si>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</si>
  <si>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</si>
  <si>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</si>
  <si>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</si>
  <si>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</si>
  <si>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</si>
  <si>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</si>
  <si>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</si>
  <si>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</si>
  <si>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</si>
  <si>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</si>
  <si>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</si>
  <si>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</si>
  <si>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</si>
  <si>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</si>
  <si>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</si>
  <si>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</si>
  <si>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</si>
  <si>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</si>
  <si>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</si>
  <si>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</si>
  <si>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</si>
  <si>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</si>
  <si>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</si>
  <si>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</si>
  <si>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</si>
  <si>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</si>
  <si>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</si>
  <si>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</si>
  <si>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</si>
  <si>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</si>
  <si>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</si>
  <si>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</si>
  <si>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</si>
  <si>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</si>
  <si>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</si>
  <si>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</si>
  <si>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</si>
  <si>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</si>
  <si>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</si>
  <si>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</si>
  <si>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</si>
  <si>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</si>
  <si>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</si>
  <si>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</si>
  <si>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</si>
  <si>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</si>
  <si>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</si>
  <si>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</si>
  <si>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</si>
  <si>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</si>
  <si>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</si>
  <si>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</si>
  <si>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</si>
  <si>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</si>
  <si>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和束町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</si>
  <si>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</si>
  <si>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</si>
  <si>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</si>
  <si>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</si>
  <si>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</si>
  <si>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</si>
  <si>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</si>
  <si>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</si>
  <si>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</si>
  <si>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</si>
  <si>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</si>
  <si>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</si>
  <si>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</si>
  <si>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</si>
  <si>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</si>
  <si>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</si>
  <si>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</si>
  <si>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道路改良工事などに伴う布設替工事をほぼ毎年実施してきており、特に平成１７年度に完了した前回の統合簡易水道事業における布設工事、平成２３年度まで実施された下水道工事に伴う布設替工事などにより、中央簡易水道区域の管路については現時点では更新の必要性はないものと判断している。
　また、令和２年度に完了した統合簡易水道事業により、木屋簡易水道区域の管路を耐震管への更新を実施した。
　残る西部簡易水道区域においては、特に漏水が頻発する管路の布設替工事を部分的に実施したが、全体的に経年劣化傾向にあることから、計画的に更新が図れるよう検討する。</t>
    <rPh sb="15" eb="17">
      <t>コウジ</t>
    </rPh>
    <rPh sb="61" eb="63">
      <t>コウジ</t>
    </rPh>
    <rPh sb="88" eb="90">
      <t>コウジ</t>
    </rPh>
    <rPh sb="141" eb="143">
      <t>レイワ</t>
    </rPh>
    <rPh sb="147" eb="149">
      <t>カンリョウ</t>
    </rPh>
    <rPh sb="153" eb="157">
      <t>カンイスイドウ</t>
    </rPh>
    <rPh sb="163" eb="165">
      <t>コヤ</t>
    </rPh>
    <rPh sb="165" eb="167">
      <t>カンイ</t>
    </rPh>
    <rPh sb="167" eb="169">
      <t>スイドウ</t>
    </rPh>
    <rPh sb="169" eb="171">
      <t>クイキ</t>
    </rPh>
    <rPh sb="172" eb="174">
      <t>カンロ</t>
    </rPh>
    <rPh sb="175" eb="177">
      <t>タイシン</t>
    </rPh>
    <rPh sb="177" eb="178">
      <t>カン</t>
    </rPh>
    <rPh sb="180" eb="182">
      <t>コウシン</t>
    </rPh>
    <rPh sb="183" eb="185">
      <t>ジッシ</t>
    </rPh>
    <rPh sb="190" eb="191">
      <t>ノコ</t>
    </rPh>
    <rPh sb="192" eb="194">
      <t>セイブ</t>
    </rPh>
    <rPh sb="194" eb="198">
      <t>カンイスイドウ</t>
    </rPh>
    <rPh sb="198" eb="200">
      <t>クイキ</t>
    </rPh>
    <rPh sb="206" eb="207">
      <t>トク</t>
    </rPh>
    <rPh sb="208" eb="210">
      <t>ロウスイ</t>
    </rPh>
    <rPh sb="211" eb="213">
      <t>ヒンパツ</t>
    </rPh>
    <rPh sb="215" eb="217">
      <t>カンロ</t>
    </rPh>
    <rPh sb="218" eb="220">
      <t>フセツ</t>
    </rPh>
    <rPh sb="220" eb="221">
      <t>カ</t>
    </rPh>
    <rPh sb="221" eb="223">
      <t>コウジ</t>
    </rPh>
    <rPh sb="224" eb="227">
      <t>ブブンテキ</t>
    </rPh>
    <rPh sb="228" eb="230">
      <t>ジッシ</t>
    </rPh>
    <rPh sb="234" eb="237">
      <t>ゼンタイテキ</t>
    </rPh>
    <phoneticPr fontId="4"/>
  </si>
  <si>
    <t>　これまで職員数の減数による人件費削減や他事業との共同事務による事務費削減、民間委託などによるコストダウン化など事務事業の見直し、また既往債の繰上償還や低利率への借換などにより経費削減に努めてきたが、今後においてより経営の安定化を図るためには、料金改定は避けられないと判断し、令和４年４月より基本水量の見直しを含む料金改定を実施する。
　また、料金改定後も料金収入の増加をめざし、まちづくり部門をはじめ町全体として連携を図り、企業誘致による業務営業用及び工場用有収水量の増加、観光行政の推進による観光・交流人口の増加による有収水量の増加などに取り組むとともに、指定管理者制度等による施設の有効な民間委託、自然エネルギー活用による光熱水費の削減、長寿命化計画の策定による中長期的な維持管理・更新等に係るトータルコストの縮減など検討を進めていきたい。</t>
    <rPh sb="127" eb="128">
      <t>サ</t>
    </rPh>
    <rPh sb="134" eb="136">
      <t>ハンダン</t>
    </rPh>
    <rPh sb="138" eb="140">
      <t>レイワ</t>
    </rPh>
    <rPh sb="141" eb="142">
      <t>ネン</t>
    </rPh>
    <rPh sb="143" eb="144">
      <t>ガツ</t>
    </rPh>
    <rPh sb="146" eb="150">
      <t>キホンスイリョウ</t>
    </rPh>
    <rPh sb="151" eb="153">
      <t>ミナオ</t>
    </rPh>
    <rPh sb="155" eb="156">
      <t>フク</t>
    </rPh>
    <rPh sb="157" eb="161">
      <t>リョウキンカイテイ</t>
    </rPh>
    <rPh sb="162" eb="164">
      <t>ジッシ</t>
    </rPh>
    <rPh sb="172" eb="176">
      <t>リョウキンカイテイ</t>
    </rPh>
    <rPh sb="176" eb="177">
      <t>ゴ</t>
    </rPh>
    <phoneticPr fontId="4"/>
  </si>
  <si>
    <t>　本町の簡易水道事業は、繰出基準内で独立採算制を維持できている。
　人口はこれまで同様減少傾向にあるが、新型コロナウイルス感染症の感染拡大による外出自粛等が影響し年間総有収水量が増加に転じたことで、総収益が増加し、収益的収支においても増加となったことなどにより、収益的収支比率が上昇した。
　資本費や給水原価及び企業債残高対給水収益比率が割高となり、料金回収率が減少した。
　平成２７年度から実施していた統合簡易水道事業が令和２年度に完了したが、今後、地方償還金の増加が見込まれる一方で料金収入については人口減などにより減少傾向となることから、収益的収支比率の低下や企業債残高給水収益比率の上昇が懸念されることから、料金改定は避けられないと判断したため、令和４年４月より料金改定を実施する。
　料金改定後においても、その他の料金収入につながる取り組み、事務事業の見直しなどによる経費削減、長寿命化計画の策定による中長期的な維持管理・更新を図るなど、経営の安定化を図る取り組みを推進する。</t>
    <rPh sb="78" eb="80">
      <t>エイキョウ</t>
    </rPh>
    <rPh sb="81" eb="83">
      <t>ネンカン</t>
    </rPh>
    <rPh sb="83" eb="84">
      <t>ソウ</t>
    </rPh>
    <rPh sb="89" eb="91">
      <t>ゾウカ</t>
    </rPh>
    <rPh sb="92" eb="93">
      <t>テン</t>
    </rPh>
    <rPh sb="99" eb="102">
      <t>ソウシュウエキ</t>
    </rPh>
    <rPh sb="103" eb="105">
      <t>ゾウカ</t>
    </rPh>
    <rPh sb="107" eb="110">
      <t>シュウエキテキ</t>
    </rPh>
    <rPh sb="110" eb="112">
      <t>シュウシ</t>
    </rPh>
    <rPh sb="117" eb="119">
      <t>ゾウカ</t>
    </rPh>
    <rPh sb="139" eb="141">
      <t>ジョウショウ</t>
    </rPh>
    <rPh sb="211" eb="213">
      <t>レイワ</t>
    </rPh>
    <rPh sb="214" eb="216">
      <t>ネンド</t>
    </rPh>
    <rPh sb="217" eb="219">
      <t>カンリョウ</t>
    </rPh>
    <rPh sb="223" eb="225">
      <t>コンゴ</t>
    </rPh>
    <rPh sb="226" eb="231">
      <t>チホウショウカンキン</t>
    </rPh>
    <rPh sb="232" eb="234">
      <t>ゾウカ</t>
    </rPh>
    <rPh sb="308" eb="312">
      <t>リョウキンカイテイ</t>
    </rPh>
    <rPh sb="313" eb="314">
      <t>サ</t>
    </rPh>
    <rPh sb="320" eb="322">
      <t>ハンダン</t>
    </rPh>
    <rPh sb="327" eb="329">
      <t>レイワ</t>
    </rPh>
    <rPh sb="330" eb="331">
      <t>ネン</t>
    </rPh>
    <rPh sb="332" eb="333">
      <t>ガツ</t>
    </rPh>
    <rPh sb="335" eb="339">
      <t>リョウキンカイテイ</t>
    </rPh>
    <rPh sb="340" eb="342">
      <t>ジッシ</t>
    </rPh>
    <rPh sb="347" eb="351">
      <t>リョウキンカイテイ</t>
    </rPh>
    <rPh sb="351" eb="352">
      <t>ゴ</t>
    </rPh>
    <rPh sb="360" eb="361">
      <t>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</si>
</sst>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5" xfId="0" applyFont="1" applyFill="1" applyBorder="1" applyAlignment="1">
      <alignment horizontal="left" vertical="center"/>
    </xf>
    <xf numFmtId="0" fontId="12" fillId="0" borderId="6" xfId="0" applyFont="1" applyFill="1" applyBorder="1" applyAlignment="1">
      <alignment horizontal="left" vertical="center"/>
    </xf>
    <xf numFmtId="0" fontId="12" fillId="0" borderId="0" xfId="0" applyFont="1" applyFill="1" applyBorder="1" applyAlignment="1">
      <alignment horizontal="left" vertical="center"/>
    </xf>
    <xf numFmtId="0" fontId="12" fillId="0" borderId="7" xfId="0" applyFont="1" applyFill="1" applyBorder="1" applyAlignment="1">
      <alignment horizontal="lef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
                  <c:v>0</c:v>
                </c:pt>
                <c:pt idx="1">
                  <c:v>1.34</c:v>
                </c:pt>
                <c:pt idx="2">
                  <c:v>0.1</c:v>
                </c:pt>
                <c:pt idx="3">
                  <c:v>0.42</c:v>
                </c:pt>
                <c:pt idx="4">
                  <c:v>0.21</c:v>
                </c:pt>
              </c:numCache>
            </c:numRef>
          </c:val>
          <c:extLst>
            <c:ext xmlns:c16="http://schemas.microsoft.com/office/drawing/2014/chart" uri="{C3380CC4-5D6E-409C-BE32-E72D297353CC}">
              <c16:uniqueId val="{00000000-246F-4C78-AB92-660BFD0C6368}"/>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c:ext xmlns:c16="http://schemas.microsoft.com/office/drawing/2014/chart" uri="{C3380CC4-5D6E-409C-BE32-E72D297353CC}">
              <c16:uniqueId val="{00000001-246F-4C78-AB92-660BFD0C6368}"/>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40.28</c:v>
                </c:pt>
                <c:pt idx="1">
                  <c:v>66.91</c:v>
                </c:pt>
                <c:pt idx="2">
                  <c:v>65.569999999999993</c:v>
                </c:pt>
                <c:pt idx="3">
                  <c:v>61.37</c:v>
                </c:pt>
                <c:pt idx="4">
                  <c:v>63.29</c:v>
                </c:pt>
              </c:numCache>
            </c:numRef>
          </c:val>
          <c:extLst>
            <c:ext xmlns:c16="http://schemas.microsoft.com/office/drawing/2014/chart" uri="{C3380CC4-5D6E-409C-BE32-E72D297353CC}">
              <c16:uniqueId val="{00000000-8C6C-41CE-875B-CDC4F0DAFD70}"/>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c:ext xmlns:c16="http://schemas.microsoft.com/office/drawing/2014/chart" uri="{C3380CC4-5D6E-409C-BE32-E72D297353CC}">
              <c16:uniqueId val="{00000001-8C6C-41CE-875B-CDC4F0DAFD70}"/>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84.03</c:v>
                </c:pt>
                <c:pt idx="1">
                  <c:v>84.03</c:v>
                </c:pt>
                <c:pt idx="2">
                  <c:v>84.03</c:v>
                </c:pt>
                <c:pt idx="3">
                  <c:v>86.05</c:v>
                </c:pt>
                <c:pt idx="4">
                  <c:v>85.23</c:v>
                </c:pt>
              </c:numCache>
            </c:numRef>
          </c:val>
          <c:extLst>
            <c:ext xmlns:c16="http://schemas.microsoft.com/office/drawing/2014/chart" uri="{C3380CC4-5D6E-409C-BE32-E72D297353CC}">
              <c16:uniqueId val="{00000000-7EAF-4A87-9ABC-F24017E3A221}"/>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c:ext xmlns:c16="http://schemas.microsoft.com/office/drawing/2014/chart" uri="{C3380CC4-5D6E-409C-BE32-E72D297353CC}">
              <c16:uniqueId val="{00000001-7EAF-4A87-9ABC-F24017E3A221}"/>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79.989999999999995</c:v>
                </c:pt>
                <c:pt idx="1">
                  <c:v>80.88</c:v>
                </c:pt>
                <c:pt idx="2">
                  <c:v>81.569999999999993</c:v>
                </c:pt>
                <c:pt idx="3">
                  <c:v>71.180000000000007</c:v>
                </c:pt>
                <c:pt idx="4">
                  <c:v>73.88</c:v>
                </c:pt>
              </c:numCache>
            </c:numRef>
          </c:val>
          <c:extLst>
            <c:ext xmlns:c16="http://schemas.microsoft.com/office/drawing/2014/chart" uri="{C3380CC4-5D6E-409C-BE32-E72D297353CC}">
              <c16:uniqueId val="{00000000-57D3-40F0-9021-66BE5FB5FA50}"/>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57D3-40F0-9021-66BE5FB5FA50}"/>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9A-4E5B-AD2E-CF799DFDA5AE}"/>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9A-4E5B-AD2E-CF799DFDA5AE}"/>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F8-4697-AADA-17C9B7B6A31C}"/>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F8-4697-AADA-17C9B7B6A31C}"/>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E2-45B3-9544-4CA38B0AF0B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E2-45B3-9544-4CA38B0AF0B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1C-448C-914A-941D2D829040}"/>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1C-448C-914A-941D2D829040}"/>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1614.61</c:v>
                </c:pt>
                <c:pt idx="1">
                  <c:v>1869.03</c:v>
                </c:pt>
                <c:pt idx="2">
                  <c:v>1804.52</c:v>
                </c:pt>
                <c:pt idx="3">
                  <c:v>1882.94</c:v>
                </c:pt>
                <c:pt idx="4">
                  <c:v>2433.75</c:v>
                </c:pt>
              </c:numCache>
            </c:numRef>
          </c:val>
          <c:extLst>
            <c:ext xmlns:c16="http://schemas.microsoft.com/office/drawing/2014/chart" uri="{C3380CC4-5D6E-409C-BE32-E72D297353CC}">
              <c16:uniqueId val="{00000000-5E3C-4508-AC56-8B23656B9450}"/>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c:ext xmlns:c16="http://schemas.microsoft.com/office/drawing/2014/chart" uri="{C3380CC4-5D6E-409C-BE32-E72D297353CC}">
              <c16:uniqueId val="{00000001-5E3C-4508-AC56-8B23656B9450}"/>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54.44</c:v>
                </c:pt>
                <c:pt idx="1">
                  <c:v>63.69</c:v>
                </c:pt>
                <c:pt idx="2">
                  <c:v>56.12</c:v>
                </c:pt>
                <c:pt idx="3">
                  <c:v>53.53</c:v>
                </c:pt>
                <c:pt idx="4">
                  <c:v>43.09</c:v>
                </c:pt>
              </c:numCache>
            </c:numRef>
          </c:val>
          <c:extLst>
            <c:ext xmlns:c16="http://schemas.microsoft.com/office/drawing/2014/chart" uri="{C3380CC4-5D6E-409C-BE32-E72D297353CC}">
              <c16:uniqueId val="{00000000-5B69-4A33-805D-B0F744768DAF}"/>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c:ext xmlns:c16="http://schemas.microsoft.com/office/drawing/2014/chart" uri="{C3380CC4-5D6E-409C-BE32-E72D297353CC}">
              <c16:uniqueId val="{00000001-5B69-4A33-805D-B0F744768DAF}"/>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350.09</c:v>
                </c:pt>
                <c:pt idx="1">
                  <c:v>301.39</c:v>
                </c:pt>
                <c:pt idx="2">
                  <c:v>354.16</c:v>
                </c:pt>
                <c:pt idx="3">
                  <c:v>373.06</c:v>
                </c:pt>
                <c:pt idx="4">
                  <c:v>373.18</c:v>
                </c:pt>
              </c:numCache>
            </c:numRef>
          </c:val>
          <c:extLst>
            <c:ext xmlns:c16="http://schemas.microsoft.com/office/drawing/2014/chart" uri="{C3380CC4-5D6E-409C-BE32-E72D297353CC}">
              <c16:uniqueId val="{00000000-F7F0-4E60-ABB7-976F7E7F4B5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F7F0-4E60-ABB7-976F7E7F4B5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京都府　和束町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3768</v>
      </c>
      <c r="AM8" s="51"/>
      <c r="AN8" s="51"/>
      <c r="AO8" s="51"/>
      <c r="AP8" s="51"/>
      <c r="AQ8" s="51"/>
      <c r="AR8" s="51"/>
      <c r="AS8" s="51"/>
      <c r="AT8" s="47">
        <f>データ!$S$6</f>
        <v>64.930000000000007</v>
      </c>
      <c r="AU8" s="47"/>
      <c r="AV8" s="47"/>
      <c r="AW8" s="47"/>
      <c r="AX8" s="47"/>
      <c r="AY8" s="47"/>
      <c r="AZ8" s="47"/>
      <c r="BA8" s="47"/>
      <c r="BB8" s="47">
        <f>データ!$T$6</f>
        <v>58.03</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99.28</v>
      </c>
      <c r="Q10" s="47"/>
      <c r="R10" s="47"/>
      <c r="S10" s="47"/>
      <c r="T10" s="47"/>
      <c r="U10" s="47"/>
      <c r="V10" s="47"/>
      <c r="W10" s="51">
        <f>データ!$Q$6</f>
        <v>3520</v>
      </c>
      <c r="X10" s="51"/>
      <c r="Y10" s="51"/>
      <c r="Z10" s="51"/>
      <c r="AA10" s="51"/>
      <c r="AB10" s="51"/>
      <c r="AC10" s="51"/>
      <c r="AD10" s="2"/>
      <c r="AE10" s="2"/>
      <c r="AF10" s="2"/>
      <c r="AG10" s="2"/>
      <c r="AH10" s="2"/>
      <c r="AI10" s="2"/>
      <c r="AJ10" s="2"/>
      <c r="AK10" s="2"/>
      <c r="AL10" s="51">
        <f>データ!$U$6</f>
        <v>3728</v>
      </c>
      <c r="AM10" s="51"/>
      <c r="AN10" s="51"/>
      <c r="AO10" s="51"/>
      <c r="AP10" s="51"/>
      <c r="AQ10" s="51"/>
      <c r="AR10" s="51"/>
      <c r="AS10" s="51"/>
      <c r="AT10" s="47">
        <f>データ!$V$6</f>
        <v>8.8000000000000007</v>
      </c>
      <c r="AU10" s="47"/>
      <c r="AV10" s="47"/>
      <c r="AW10" s="47"/>
      <c r="AX10" s="47"/>
      <c r="AY10" s="47"/>
      <c r="AZ10" s="47"/>
      <c r="BA10" s="47"/>
      <c r="BB10" s="47">
        <f>データ!$W$6</f>
        <v>423.64</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76" t="s">
        <v>25</v>
      </c>
      <c r="BM14" s="77"/>
      <c r="BN14" s="77"/>
      <c r="BO14" s="77"/>
      <c r="BP14" s="77"/>
      <c r="BQ14" s="77"/>
      <c r="BR14" s="77"/>
      <c r="BS14" s="77"/>
      <c r="BT14" s="77"/>
      <c r="BU14" s="77"/>
      <c r="BV14" s="77"/>
      <c r="BW14" s="77"/>
      <c r="BX14" s="77"/>
      <c r="BY14" s="77"/>
      <c r="BZ14" s="7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79"/>
      <c r="BM15" s="80"/>
      <c r="BN15" s="80"/>
      <c r="BO15" s="80"/>
      <c r="BP15" s="80"/>
      <c r="BQ15" s="80"/>
      <c r="BR15" s="80"/>
      <c r="BS15" s="80"/>
      <c r="BT15" s="80"/>
      <c r="BU15" s="80"/>
      <c r="BV15" s="80"/>
      <c r="BW15" s="80"/>
      <c r="BX15" s="80"/>
      <c r="BY15" s="80"/>
      <c r="BZ15" s="8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116</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114</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115</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PgQQFY20pvONmqI7X/EceO/4PTL8pmy+Z9MZsf81SrJTxgGZDXnEfIojhAoPfYkTqSf2JCugan83qbLfHAEzDg==" saltValue="Yb4j99cSq4iqNs3Uzs5D8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83" t="s">
        <v>52</v>
      </c>
      <c r="I3" s="84"/>
      <c r="J3" s="84"/>
      <c r="K3" s="84"/>
      <c r="L3" s="84"/>
      <c r="M3" s="84"/>
      <c r="N3" s="84"/>
      <c r="O3" s="84"/>
      <c r="P3" s="84"/>
      <c r="Q3" s="84"/>
      <c r="R3" s="84"/>
      <c r="S3" s="84"/>
      <c r="T3" s="84"/>
      <c r="U3" s="84"/>
      <c r="V3" s="84"/>
      <c r="W3" s="85"/>
      <c r="X3" s="89" t="s">
        <v>53</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54</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29" t="s">
        <v>55</v>
      </c>
      <c r="B4" s="31"/>
      <c r="C4" s="31"/>
      <c r="D4" s="31"/>
      <c r="E4" s="31"/>
      <c r="F4" s="31"/>
      <c r="G4" s="31"/>
      <c r="H4" s="86"/>
      <c r="I4" s="87"/>
      <c r="J4" s="87"/>
      <c r="K4" s="87"/>
      <c r="L4" s="87"/>
      <c r="M4" s="87"/>
      <c r="N4" s="87"/>
      <c r="O4" s="87"/>
      <c r="P4" s="87"/>
      <c r="Q4" s="87"/>
      <c r="R4" s="87"/>
      <c r="S4" s="87"/>
      <c r="T4" s="87"/>
      <c r="U4" s="87"/>
      <c r="V4" s="87"/>
      <c r="W4" s="88"/>
      <c r="X4" s="82" t="s">
        <v>56</v>
      </c>
      <c r="Y4" s="82"/>
      <c r="Z4" s="82"/>
      <c r="AA4" s="82"/>
      <c r="AB4" s="82"/>
      <c r="AC4" s="82"/>
      <c r="AD4" s="82"/>
      <c r="AE4" s="82"/>
      <c r="AF4" s="82"/>
      <c r="AG4" s="82"/>
      <c r="AH4" s="82"/>
      <c r="AI4" s="82" t="s">
        <v>57</v>
      </c>
      <c r="AJ4" s="82"/>
      <c r="AK4" s="82"/>
      <c r="AL4" s="82"/>
      <c r="AM4" s="82"/>
      <c r="AN4" s="82"/>
      <c r="AO4" s="82"/>
      <c r="AP4" s="82"/>
      <c r="AQ4" s="82"/>
      <c r="AR4" s="82"/>
      <c r="AS4" s="82"/>
      <c r="AT4" s="82" t="s">
        <v>58</v>
      </c>
      <c r="AU4" s="82"/>
      <c r="AV4" s="82"/>
      <c r="AW4" s="82"/>
      <c r="AX4" s="82"/>
      <c r="AY4" s="82"/>
      <c r="AZ4" s="82"/>
      <c r="BA4" s="82"/>
      <c r="BB4" s="82"/>
      <c r="BC4" s="82"/>
      <c r="BD4" s="82"/>
      <c r="BE4" s="82" t="s">
        <v>59</v>
      </c>
      <c r="BF4" s="82"/>
      <c r="BG4" s="82"/>
      <c r="BH4" s="82"/>
      <c r="BI4" s="82"/>
      <c r="BJ4" s="82"/>
      <c r="BK4" s="82"/>
      <c r="BL4" s="82"/>
      <c r="BM4" s="82"/>
      <c r="BN4" s="82"/>
      <c r="BO4" s="82"/>
      <c r="BP4" s="82" t="s">
        <v>60</v>
      </c>
      <c r="BQ4" s="82"/>
      <c r="BR4" s="82"/>
      <c r="BS4" s="82"/>
      <c r="BT4" s="82"/>
      <c r="BU4" s="82"/>
      <c r="BV4" s="82"/>
      <c r="BW4" s="82"/>
      <c r="BX4" s="82"/>
      <c r="BY4" s="82"/>
      <c r="BZ4" s="82"/>
      <c r="CA4" s="82" t="s">
        <v>61</v>
      </c>
      <c r="CB4" s="82"/>
      <c r="CC4" s="82"/>
      <c r="CD4" s="82"/>
      <c r="CE4" s="82"/>
      <c r="CF4" s="82"/>
      <c r="CG4" s="82"/>
      <c r="CH4" s="82"/>
      <c r="CI4" s="82"/>
      <c r="CJ4" s="82"/>
      <c r="CK4" s="82"/>
      <c r="CL4" s="82" t="s">
        <v>62</v>
      </c>
      <c r="CM4" s="82"/>
      <c r="CN4" s="82"/>
      <c r="CO4" s="82"/>
      <c r="CP4" s="82"/>
      <c r="CQ4" s="82"/>
      <c r="CR4" s="82"/>
      <c r="CS4" s="82"/>
      <c r="CT4" s="82"/>
      <c r="CU4" s="82"/>
      <c r="CV4" s="82"/>
      <c r="CW4" s="82" t="s">
        <v>63</v>
      </c>
      <c r="CX4" s="82"/>
      <c r="CY4" s="82"/>
      <c r="CZ4" s="82"/>
      <c r="DA4" s="82"/>
      <c r="DB4" s="82"/>
      <c r="DC4" s="82"/>
      <c r="DD4" s="82"/>
      <c r="DE4" s="82"/>
      <c r="DF4" s="82"/>
      <c r="DG4" s="82"/>
      <c r="DH4" s="82" t="s">
        <v>64</v>
      </c>
      <c r="DI4" s="82"/>
      <c r="DJ4" s="82"/>
      <c r="DK4" s="82"/>
      <c r="DL4" s="82"/>
      <c r="DM4" s="82"/>
      <c r="DN4" s="82"/>
      <c r="DO4" s="82"/>
      <c r="DP4" s="82"/>
      <c r="DQ4" s="82"/>
      <c r="DR4" s="82"/>
      <c r="DS4" s="82" t="s">
        <v>65</v>
      </c>
      <c r="DT4" s="82"/>
      <c r="DU4" s="82"/>
      <c r="DV4" s="82"/>
      <c r="DW4" s="82"/>
      <c r="DX4" s="82"/>
      <c r="DY4" s="82"/>
      <c r="DZ4" s="82"/>
      <c r="EA4" s="82"/>
      <c r="EB4" s="82"/>
      <c r="EC4" s="82"/>
      <c r="ED4" s="82" t="s">
        <v>66</v>
      </c>
      <c r="EE4" s="82"/>
      <c r="EF4" s="82"/>
      <c r="EG4" s="82"/>
      <c r="EH4" s="82"/>
      <c r="EI4" s="82"/>
      <c r="EJ4" s="82"/>
      <c r="EK4" s="82"/>
      <c r="EL4" s="82"/>
      <c r="EM4" s="82"/>
      <c r="EN4" s="82"/>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263656</v>
      </c>
      <c r="D6" s="34">
        <f t="shared" si="3"/>
        <v>47</v>
      </c>
      <c r="E6" s="34">
        <f t="shared" si="3"/>
        <v>1</v>
      </c>
      <c r="F6" s="34">
        <f t="shared" si="3"/>
        <v>0</v>
      </c>
      <c r="G6" s="34">
        <f t="shared" si="3"/>
        <v>0</v>
      </c>
      <c r="H6" s="34" t="str">
        <f t="shared" si="3"/>
        <v>京都府　和束町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99.28</v>
      </c>
      <c r="Q6" s="35">
        <f t="shared" si="3"/>
        <v>3520</v>
      </c>
      <c r="R6" s="35">
        <f t="shared" si="3"/>
        <v>3768</v>
      </c>
      <c r="S6" s="35">
        <f t="shared" si="3"/>
        <v>64.930000000000007</v>
      </c>
      <c r="T6" s="35">
        <f t="shared" si="3"/>
        <v>58.03</v>
      </c>
      <c r="U6" s="35">
        <f t="shared" si="3"/>
        <v>3728</v>
      </c>
      <c r="V6" s="35">
        <f t="shared" si="3"/>
        <v>8.8000000000000007</v>
      </c>
      <c r="W6" s="35">
        <f t="shared" si="3"/>
        <v>423.64</v>
      </c>
      <c r="X6" s="36">
        <f>IF(X7="",NA(),X7)</f>
        <v>79.989999999999995</v>
      </c>
      <c r="Y6" s="36">
        <f t="shared" ref="Y6:AG6" si="4">IF(Y7="",NA(),Y7)</f>
        <v>80.88</v>
      </c>
      <c r="Z6" s="36">
        <f t="shared" si="4"/>
        <v>81.569999999999993</v>
      </c>
      <c r="AA6" s="36">
        <f t="shared" si="4"/>
        <v>71.180000000000007</v>
      </c>
      <c r="AB6" s="36">
        <f t="shared" si="4"/>
        <v>73.88</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1614.61</v>
      </c>
      <c r="BF6" s="36">
        <f t="shared" ref="BF6:BN6" si="7">IF(BF7="",NA(),BF7)</f>
        <v>1869.03</v>
      </c>
      <c r="BG6" s="36">
        <f t="shared" si="7"/>
        <v>1804.52</v>
      </c>
      <c r="BH6" s="36">
        <f t="shared" si="7"/>
        <v>1882.94</v>
      </c>
      <c r="BI6" s="36">
        <f t="shared" si="7"/>
        <v>2433.75</v>
      </c>
      <c r="BJ6" s="36">
        <f t="shared" si="7"/>
        <v>1144.79</v>
      </c>
      <c r="BK6" s="36">
        <f t="shared" si="7"/>
        <v>1061.58</v>
      </c>
      <c r="BL6" s="36">
        <f t="shared" si="7"/>
        <v>1007.7</v>
      </c>
      <c r="BM6" s="36">
        <f t="shared" si="7"/>
        <v>1018.52</v>
      </c>
      <c r="BN6" s="36">
        <f t="shared" si="7"/>
        <v>949.61</v>
      </c>
      <c r="BO6" s="35" t="str">
        <f>IF(BO7="","",IF(BO7="-","【-】","【"&amp;SUBSTITUTE(TEXT(BO7,"#,##0.00"),"-","△")&amp;"】"))</f>
        <v>【949.15】</v>
      </c>
      <c r="BP6" s="36">
        <f>IF(BP7="",NA(),BP7)</f>
        <v>54.44</v>
      </c>
      <c r="BQ6" s="36">
        <f t="shared" ref="BQ6:BY6" si="8">IF(BQ7="",NA(),BQ7)</f>
        <v>63.69</v>
      </c>
      <c r="BR6" s="36">
        <f t="shared" si="8"/>
        <v>56.12</v>
      </c>
      <c r="BS6" s="36">
        <f t="shared" si="8"/>
        <v>53.53</v>
      </c>
      <c r="BT6" s="36">
        <f t="shared" si="8"/>
        <v>43.09</v>
      </c>
      <c r="BU6" s="36">
        <f t="shared" si="8"/>
        <v>56.04</v>
      </c>
      <c r="BV6" s="36">
        <f t="shared" si="8"/>
        <v>58.52</v>
      </c>
      <c r="BW6" s="36">
        <f t="shared" si="8"/>
        <v>59.22</v>
      </c>
      <c r="BX6" s="36">
        <f t="shared" si="8"/>
        <v>58.79</v>
      </c>
      <c r="BY6" s="36">
        <f t="shared" si="8"/>
        <v>58.41</v>
      </c>
      <c r="BZ6" s="35" t="str">
        <f>IF(BZ7="","",IF(BZ7="-","【-】","【"&amp;SUBSTITUTE(TEXT(BZ7,"#,##0.00"),"-","△")&amp;"】"))</f>
        <v>【55.87】</v>
      </c>
      <c r="CA6" s="36">
        <f>IF(CA7="",NA(),CA7)</f>
        <v>350.09</v>
      </c>
      <c r="CB6" s="36">
        <f t="shared" ref="CB6:CJ6" si="9">IF(CB7="",NA(),CB7)</f>
        <v>301.39</v>
      </c>
      <c r="CC6" s="36">
        <f t="shared" si="9"/>
        <v>354.16</v>
      </c>
      <c r="CD6" s="36">
        <f t="shared" si="9"/>
        <v>373.06</v>
      </c>
      <c r="CE6" s="36">
        <f t="shared" si="9"/>
        <v>373.18</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40.28</v>
      </c>
      <c r="CM6" s="36">
        <f t="shared" ref="CM6:CU6" si="10">IF(CM7="",NA(),CM7)</f>
        <v>66.91</v>
      </c>
      <c r="CN6" s="36">
        <f t="shared" si="10"/>
        <v>65.569999999999993</v>
      </c>
      <c r="CO6" s="36">
        <f t="shared" si="10"/>
        <v>61.37</v>
      </c>
      <c r="CP6" s="36">
        <f t="shared" si="10"/>
        <v>63.29</v>
      </c>
      <c r="CQ6" s="36">
        <f t="shared" si="10"/>
        <v>55.9</v>
      </c>
      <c r="CR6" s="36">
        <f t="shared" si="10"/>
        <v>57.3</v>
      </c>
      <c r="CS6" s="36">
        <f t="shared" si="10"/>
        <v>56.76</v>
      </c>
      <c r="CT6" s="36">
        <f t="shared" si="10"/>
        <v>56.04</v>
      </c>
      <c r="CU6" s="36">
        <f t="shared" si="10"/>
        <v>58.52</v>
      </c>
      <c r="CV6" s="35" t="str">
        <f>IF(CV7="","",IF(CV7="-","【-】","【"&amp;SUBSTITUTE(TEXT(CV7,"#,##0.00"),"-","△")&amp;"】"))</f>
        <v>【56.31】</v>
      </c>
      <c r="CW6" s="36">
        <f>IF(CW7="",NA(),CW7)</f>
        <v>84.03</v>
      </c>
      <c r="CX6" s="36">
        <f t="shared" ref="CX6:DF6" si="11">IF(CX7="",NA(),CX7)</f>
        <v>84.03</v>
      </c>
      <c r="CY6" s="36">
        <f t="shared" si="11"/>
        <v>84.03</v>
      </c>
      <c r="CZ6" s="36">
        <f t="shared" si="11"/>
        <v>86.05</v>
      </c>
      <c r="DA6" s="36">
        <f t="shared" si="11"/>
        <v>85.23</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1.34</v>
      </c>
      <c r="EF6" s="36">
        <f t="shared" si="14"/>
        <v>0.1</v>
      </c>
      <c r="EG6" s="36">
        <f t="shared" si="14"/>
        <v>0.42</v>
      </c>
      <c r="EH6" s="36">
        <f t="shared" si="14"/>
        <v>0.21</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15">
      <c r="A7" s="29"/>
      <c r="B7" s="38">
        <v>2020</v>
      </c>
      <c r="C7" s="38">
        <v>263656</v>
      </c>
      <c r="D7" s="38">
        <v>47</v>
      </c>
      <c r="E7" s="38">
        <v>1</v>
      </c>
      <c r="F7" s="38">
        <v>0</v>
      </c>
      <c r="G7" s="38">
        <v>0</v>
      </c>
      <c r="H7" s="38" t="s">
        <v>96</v>
      </c>
      <c r="I7" s="38" t="s">
        <v>97</v>
      </c>
      <c r="J7" s="38" t="s">
        <v>98</v>
      </c>
      <c r="K7" s="38" t="s">
        <v>99</v>
      </c>
      <c r="L7" s="38" t="s">
        <v>100</v>
      </c>
      <c r="M7" s="38" t="s">
        <v>101</v>
      </c>
      <c r="N7" s="39" t="s">
        <v>102</v>
      </c>
      <c r="O7" s="39" t="s">
        <v>103</v>
      </c>
      <c r="P7" s="39">
        <v>99.28</v>
      </c>
      <c r="Q7" s="39">
        <v>3520</v>
      </c>
      <c r="R7" s="39">
        <v>3768</v>
      </c>
      <c r="S7" s="39">
        <v>64.930000000000007</v>
      </c>
      <c r="T7" s="39">
        <v>58.03</v>
      </c>
      <c r="U7" s="39">
        <v>3728</v>
      </c>
      <c r="V7" s="39">
        <v>8.8000000000000007</v>
      </c>
      <c r="W7" s="39">
        <v>423.64</v>
      </c>
      <c r="X7" s="39">
        <v>79.989999999999995</v>
      </c>
      <c r="Y7" s="39">
        <v>80.88</v>
      </c>
      <c r="Z7" s="39">
        <v>81.569999999999993</v>
      </c>
      <c r="AA7" s="39">
        <v>71.180000000000007</v>
      </c>
      <c r="AB7" s="39">
        <v>73.88</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1614.61</v>
      </c>
      <c r="BF7" s="39">
        <v>1869.03</v>
      </c>
      <c r="BG7" s="39">
        <v>1804.52</v>
      </c>
      <c r="BH7" s="39">
        <v>1882.94</v>
      </c>
      <c r="BI7" s="39">
        <v>2433.75</v>
      </c>
      <c r="BJ7" s="39">
        <v>1144.79</v>
      </c>
      <c r="BK7" s="39">
        <v>1061.58</v>
      </c>
      <c r="BL7" s="39">
        <v>1007.7</v>
      </c>
      <c r="BM7" s="39">
        <v>1018.52</v>
      </c>
      <c r="BN7" s="39">
        <v>949.61</v>
      </c>
      <c r="BO7" s="39">
        <v>949.15</v>
      </c>
      <c r="BP7" s="39">
        <v>54.44</v>
      </c>
      <c r="BQ7" s="39">
        <v>63.69</v>
      </c>
      <c r="BR7" s="39">
        <v>56.12</v>
      </c>
      <c r="BS7" s="39">
        <v>53.53</v>
      </c>
      <c r="BT7" s="39">
        <v>43.09</v>
      </c>
      <c r="BU7" s="39">
        <v>56.04</v>
      </c>
      <c r="BV7" s="39">
        <v>58.52</v>
      </c>
      <c r="BW7" s="39">
        <v>59.22</v>
      </c>
      <c r="BX7" s="39">
        <v>58.79</v>
      </c>
      <c r="BY7" s="39">
        <v>58.41</v>
      </c>
      <c r="BZ7" s="39">
        <v>55.87</v>
      </c>
      <c r="CA7" s="39">
        <v>350.09</v>
      </c>
      <c r="CB7" s="39">
        <v>301.39</v>
      </c>
      <c r="CC7" s="39">
        <v>354.16</v>
      </c>
      <c r="CD7" s="39">
        <v>373.06</v>
      </c>
      <c r="CE7" s="39">
        <v>373.18</v>
      </c>
      <c r="CF7" s="39">
        <v>304.35000000000002</v>
      </c>
      <c r="CG7" s="39">
        <v>296.3</v>
      </c>
      <c r="CH7" s="39">
        <v>292.89999999999998</v>
      </c>
      <c r="CI7" s="39">
        <v>298.25</v>
      </c>
      <c r="CJ7" s="39">
        <v>303.27999999999997</v>
      </c>
      <c r="CK7" s="39">
        <v>288.19</v>
      </c>
      <c r="CL7" s="39">
        <v>40.28</v>
      </c>
      <c r="CM7" s="39">
        <v>66.91</v>
      </c>
      <c r="CN7" s="39">
        <v>65.569999999999993</v>
      </c>
      <c r="CO7" s="39">
        <v>61.37</v>
      </c>
      <c r="CP7" s="39">
        <v>63.29</v>
      </c>
      <c r="CQ7" s="39">
        <v>55.9</v>
      </c>
      <c r="CR7" s="39">
        <v>57.3</v>
      </c>
      <c r="CS7" s="39">
        <v>56.76</v>
      </c>
      <c r="CT7" s="39">
        <v>56.04</v>
      </c>
      <c r="CU7" s="39">
        <v>58.52</v>
      </c>
      <c r="CV7" s="39">
        <v>56.31</v>
      </c>
      <c r="CW7" s="39">
        <v>84.03</v>
      </c>
      <c r="CX7" s="39">
        <v>84.03</v>
      </c>
      <c r="CY7" s="39">
        <v>84.03</v>
      </c>
      <c r="CZ7" s="39">
        <v>86.05</v>
      </c>
      <c r="DA7" s="39">
        <v>85.23</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1.34</v>
      </c>
      <c r="EF7" s="39">
        <v>0.1</v>
      </c>
      <c r="EG7" s="39">
        <v>0.42</v>
      </c>
      <c r="EH7" s="39">
        <v>0.21</v>
      </c>
      <c r="EI7" s="39">
        <v>0.53</v>
      </c>
      <c r="EJ7" s="39">
        <v>0.72</v>
      </c>
      <c r="EK7" s="39">
        <v>0.53</v>
      </c>
      <c r="EL7" s="39">
        <v>0.71</v>
      </c>
      <c r="EM7" s="39">
        <v>0.72</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111</v>
      </c>
      <c r="D13" t="s">
        <v>111</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久芝　正成</cp:lastModifiedBy>
  <cp:lastPrinted>2022-01-24T10:24:12Z</cp:lastPrinted>
  <dcterms:created xsi:type="dcterms:W3CDTF">2021-12-03T07:03:57Z</dcterms:created>
  <dcterms:modified xsi:type="dcterms:W3CDTF">2022-02-18T10:27:31Z</dcterms:modified>
  <cp:category/>
</cp:coreProperties>
</file>