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7 久御山町\"/>
    </mc:Choice>
  </mc:AlternateContent>
  <xr:revisionPtr revIDLastSave="0" documentId="13_ncr:1_{A2C0C55A-F2E6-409C-90E4-DCE8C94FB4B2}" xr6:coauthVersionLast="36" xr6:coauthVersionMax="36" xr10:uidLastSave="{00000000-0000-0000-0000-000000000000}"/>
  <workbookProtection workbookAlgorithmName="SHA-512" workbookHashValue="H3JqY/nA5XOrIBVmWjH6rIIG/wNpivX+ctd1rJ+Kz6cXgn8NBxijCLlYqZ7buczndVjDrtkBpPPSonjSZhTzPg==" workbookSaltValue="9uAk2swX+oGDHFRnX7BED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I85" i="4"/>
  <c r="H85" i="4"/>
  <c r="F85" i="4"/>
  <c r="BB10" i="4"/>
  <c r="AT10" i="4"/>
  <c r="I10" i="4"/>
  <c r="BB8" i="4"/>
  <c r="AT8" i="4"/>
  <c r="W8" i="4"/>
  <c r="P8" i="4"/>
  <c r="I8" i="4"/>
  <c r="B6" i="4"/>
</calcChain>
</file>

<file path=xl/sharedStrings.xml><?xml version="1.0" encoding="utf-8"?>
<sst xmlns="http://schemas.openxmlformats.org/spreadsheetml/2006/main" count="257" uniqueCount="115">
  <si>
    <t>事業CD</t>
    <rPh sb="0" eb="2">
      <t>ジギョウ</t>
    </rPh>
    <phoneticPr fontId="1"/>
  </si>
  <si>
    <t>1⑤</t>
  </si>
  <si>
    <t>経営比較分析表（令和2年度決算）</t>
    <rPh sb="8" eb="10">
      <t>レイワ</t>
    </rPh>
    <rPh sb="11" eb="13">
      <t>ネンド</t>
    </rPh>
    <phoneticPr fontId="1"/>
  </si>
  <si>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</si>
  <si>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</si>
  <si>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</si>
  <si>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</si>
  <si>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</si>
  <si>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類似団体平均値（平均値）</t>
  </si>
  <si>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</si>
  <si>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</si>
  <si>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</si>
  <si>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</si>
  <si>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</si>
  <si>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</si>
  <si>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</si>
  <si>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</si>
  <si>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</si>
  <si>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</si>
  <si>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</si>
  <si>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</si>
  <si>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</si>
  <si>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資金不足比率(％)</t>
  </si>
  <si>
    <t>自己資本構成比率(％)</t>
  </si>
  <si>
    <t>業務CD</t>
    <rPh sb="0" eb="2">
      <t>ギョウム</t>
    </rPh>
    <phoneticPr fontId="1"/>
  </si>
  <si>
    <t>Cc1</t>
  </si>
  <si>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</si>
  <si>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</si>
  <si>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</si>
  <si>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</si>
  <si>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</si>
  <si>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</si>
  <si>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</si>
  <si>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</si>
  <si>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</si>
  <si>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</si>
  <si>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</si>
  <si>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</si>
  <si>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</si>
  <si>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</si>
  <si>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</si>
  <si>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</si>
  <si>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</si>
  <si>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令和2年度全国平均</t>
    <rPh sb="0" eb="2">
      <t>レイワ</t>
    </rPh>
    <rPh sb="3" eb="5">
      <t>ネンド</t>
    </rPh>
    <phoneticPr fontId="1"/>
  </si>
  <si>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</si>
  <si>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</si>
  <si>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</si>
  <si>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</si>
  <si>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</si>
  <si>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</si>
  <si>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</si>
  <si>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</si>
  <si>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</si>
  <si>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1⑦</t>
  </si>
  <si>
    <t>1⑧</t>
  </si>
  <si>
    <t>2①</t>
  </si>
  <si>
    <t>平成30年度には、大口使用者の下水道使用量が一時的に大幅に減少したため下水道使用料収入が減少し、経常赤字を計上することとなったが、令和元年度以降は、下水道使用量が一定回復し、下水道使用料収入が増収となったため、再び経常黒字を計上することができており、また、令和２年度は、流域下水道維持管理負担金や支払利息等の費用が大幅に減少したため、経常収支比率は112.82％まで上昇する結果となった。
流動比率は114.60％と、100％を上回る結果となっており、支払能力が充足してきたと言える。
企業債残高対事業規模比率は433.67％と、全国平均値及び類似団体平均値比較でも良好であり、また、本町では下水道整備が概ね完了していることから、今後も減少傾向となることが見込まれる。
経費回収率は98.05％と、類似団体平均値を上回っているものの、常に100％を下回っており、使用料収入で経費がまかなえていない状況である。
汚水処理原価は127.07円/㎥と、全国平均値や類似団体平均値と比較して良好な値となっている。
汚水処理原価が良好な値であるにもかかわらず経費回収率が100％を下回っていることから、本町の使用料水準は低い状況と言える。</t>
    <rPh sb="0" eb="2">
      <t>ヘイセイ</t>
    </rPh>
    <rPh sb="4" eb="6">
      <t>ネンド</t>
    </rPh>
    <rPh sb="9" eb="11">
      <t>オオグチ</t>
    </rPh>
    <rPh sb="11" eb="14">
      <t>シヨウシャ</t>
    </rPh>
    <rPh sb="15" eb="18">
      <t>ゲスイドウ</t>
    </rPh>
    <rPh sb="18" eb="21">
      <t>シヨウリョウ</t>
    </rPh>
    <rPh sb="22" eb="24">
      <t>イチジ</t>
    </rPh>
    <rPh sb="24" eb="25">
      <t>テキ</t>
    </rPh>
    <rPh sb="26" eb="28">
      <t>オオハバ</t>
    </rPh>
    <rPh sb="29" eb="31">
      <t>ゲンショウ</t>
    </rPh>
    <rPh sb="35" eb="38">
      <t>ゲスイドウ</t>
    </rPh>
    <rPh sb="38" eb="41">
      <t>シヨウリョウ</t>
    </rPh>
    <rPh sb="41" eb="43">
      <t>シュウニュウ</t>
    </rPh>
    <rPh sb="44" eb="46">
      <t>ゲンショウ</t>
    </rPh>
    <rPh sb="48" eb="50">
      <t>ケイジョウ</t>
    </rPh>
    <rPh sb="50" eb="52">
      <t>アカジ</t>
    </rPh>
    <rPh sb="53" eb="55">
      <t>ケイジョウ</t>
    </rPh>
    <rPh sb="65" eb="67">
      <t>レイワ</t>
    </rPh>
    <rPh sb="67" eb="70">
      <t>ガンネンド</t>
    </rPh>
    <rPh sb="70" eb="72">
      <t>イコウ</t>
    </rPh>
    <rPh sb="74" eb="77">
      <t>ゲスイドウ</t>
    </rPh>
    <rPh sb="77" eb="80">
      <t>シヨウリョウ</t>
    </rPh>
    <rPh sb="81" eb="83">
      <t>イッテイ</t>
    </rPh>
    <rPh sb="83" eb="85">
      <t>カイフク</t>
    </rPh>
    <rPh sb="87" eb="90">
      <t>ゲスイドウ</t>
    </rPh>
    <rPh sb="90" eb="93">
      <t>シヨウリョウ</t>
    </rPh>
    <rPh sb="93" eb="95">
      <t>シュウニュウ</t>
    </rPh>
    <rPh sb="96" eb="98">
      <t>ゾウシュウ</t>
    </rPh>
    <rPh sb="105" eb="106">
      <t>フタタ</t>
    </rPh>
    <rPh sb="107" eb="109">
      <t>ケイジョウ</t>
    </rPh>
    <rPh sb="109" eb="111">
      <t>クロジ</t>
    </rPh>
    <rPh sb="112" eb="114">
      <t>ケイジョウ</t>
    </rPh>
    <rPh sb="128" eb="130">
      <t>レイワ</t>
    </rPh>
    <rPh sb="131" eb="133">
      <t>ネンド</t>
    </rPh>
    <rPh sb="135" eb="137">
      <t>リュウイキ</t>
    </rPh>
    <rPh sb="137" eb="140">
      <t>ゲスイドウ</t>
    </rPh>
    <rPh sb="140" eb="142">
      <t>イジ</t>
    </rPh>
    <rPh sb="142" eb="144">
      <t>カンリ</t>
    </rPh>
    <rPh sb="144" eb="147">
      <t>フタンキン</t>
    </rPh>
    <rPh sb="148" eb="150">
      <t>シハラ</t>
    </rPh>
    <rPh sb="150" eb="152">
      <t>リソク</t>
    </rPh>
    <rPh sb="152" eb="153">
      <t>トウ</t>
    </rPh>
    <rPh sb="154" eb="156">
      <t>ヒヨウ</t>
    </rPh>
    <rPh sb="157" eb="159">
      <t>オオハバ</t>
    </rPh>
    <rPh sb="160" eb="162">
      <t>ゲンショウ</t>
    </rPh>
    <rPh sb="167" eb="169">
      <t>ケイジョウ</t>
    </rPh>
    <rPh sb="169" eb="171">
      <t>シュウシ</t>
    </rPh>
    <rPh sb="171" eb="173">
      <t>ヒリツ</t>
    </rPh>
    <rPh sb="183" eb="185">
      <t>ジョウショウ</t>
    </rPh>
    <rPh sb="187" eb="189">
      <t>ケッカ</t>
    </rPh>
    <rPh sb="195" eb="197">
      <t>リュウドウ</t>
    </rPh>
    <rPh sb="197" eb="199">
      <t>ヒリツ</t>
    </rPh>
    <rPh sb="214" eb="216">
      <t>ウワマワ</t>
    </rPh>
    <rPh sb="217" eb="219">
      <t>ケッカ</t>
    </rPh>
    <rPh sb="226" eb="228">
      <t>シハラ</t>
    </rPh>
    <rPh sb="228" eb="230">
      <t>ノウリョク</t>
    </rPh>
    <rPh sb="231" eb="233">
      <t>ジュウソク</t>
    </rPh>
    <rPh sb="238" eb="239">
      <t>イ</t>
    </rPh>
    <rPh sb="243" eb="246">
      <t>キギョウサイ</t>
    </rPh>
    <rPh sb="246" eb="248">
      <t>ザンダカ</t>
    </rPh>
    <rPh sb="248" eb="249">
      <t>タイ</t>
    </rPh>
    <rPh sb="249" eb="251">
      <t>ジギョウ</t>
    </rPh>
    <rPh sb="251" eb="253">
      <t>キボ</t>
    </rPh>
    <rPh sb="253" eb="255">
      <t>ヒリツ</t>
    </rPh>
    <rPh sb="279" eb="281">
      <t>ヒカク</t>
    </rPh>
    <rPh sb="283" eb="285">
      <t>リョウコウ</t>
    </rPh>
    <rPh sb="292" eb="294">
      <t>ホンチョウ</t>
    </rPh>
    <rPh sb="296" eb="299">
      <t>ゲスイドウ</t>
    </rPh>
    <rPh sb="299" eb="301">
      <t>セイビ</t>
    </rPh>
    <rPh sb="302" eb="303">
      <t>オオム</t>
    </rPh>
    <rPh sb="304" eb="306">
      <t>カンリョウ</t>
    </rPh>
    <rPh sb="315" eb="317">
      <t>コンゴ</t>
    </rPh>
    <rPh sb="318" eb="320">
      <t>ゲンショウ</t>
    </rPh>
    <rPh sb="320" eb="322">
      <t>ケイコウ</t>
    </rPh>
    <rPh sb="328" eb="330">
      <t>ミコ</t>
    </rPh>
    <rPh sb="335" eb="337">
      <t>ケイヒ</t>
    </rPh>
    <rPh sb="337" eb="340">
      <t>カイシュウリツ</t>
    </rPh>
    <rPh sb="349" eb="351">
      <t>ルイジ</t>
    </rPh>
    <rPh sb="351" eb="353">
      <t>ダンタイ</t>
    </rPh>
    <rPh sb="353" eb="355">
      <t>ヘイキン</t>
    </rPh>
    <rPh sb="355" eb="356">
      <t>チ</t>
    </rPh>
    <rPh sb="357" eb="359">
      <t>ウワマワ</t>
    </rPh>
    <rPh sb="367" eb="368">
      <t>ツネ</t>
    </rPh>
    <rPh sb="374" eb="376">
      <t>シタマワ</t>
    </rPh>
    <rPh sb="381" eb="384">
      <t>シヨウリョウ</t>
    </rPh>
    <rPh sb="384" eb="386">
      <t>シュウニュウ</t>
    </rPh>
    <rPh sb="387" eb="389">
      <t>ケイヒ</t>
    </rPh>
    <rPh sb="398" eb="400">
      <t>ジョウキョウ</t>
    </rPh>
    <rPh sb="405" eb="407">
      <t>オスイ</t>
    </rPh>
    <rPh sb="407" eb="409">
      <t>ショリ</t>
    </rPh>
    <rPh sb="409" eb="411">
      <t>ゲンカ</t>
    </rPh>
    <rPh sb="418" eb="419">
      <t>エン</t>
    </rPh>
    <rPh sb="423" eb="425">
      <t>ゼンコク</t>
    </rPh>
    <rPh sb="425" eb="428">
      <t>ヘイキンチ</t>
    </rPh>
    <rPh sb="429" eb="431">
      <t>ルイジ</t>
    </rPh>
    <rPh sb="431" eb="433">
      <t>ダンタイ</t>
    </rPh>
    <rPh sb="433" eb="436">
      <t>ヘイキンチ</t>
    </rPh>
    <rPh sb="437" eb="439">
      <t>ヒカク</t>
    </rPh>
    <rPh sb="441" eb="443">
      <t>リョウコウ</t>
    </rPh>
    <rPh sb="444" eb="445">
      <t>アタイ</t>
    </rPh>
    <rPh sb="453" eb="455">
      <t>オスイ</t>
    </rPh>
    <rPh sb="455" eb="457">
      <t>ショリ</t>
    </rPh>
    <rPh sb="457" eb="459">
      <t>ゲンカ</t>
    </rPh>
    <rPh sb="460" eb="462">
      <t>リョウコウ</t>
    </rPh>
    <rPh sb="463" eb="464">
      <t>アタイ</t>
    </rPh>
    <rPh sb="474" eb="476">
      <t>ケイヒ</t>
    </rPh>
    <rPh sb="476" eb="479">
      <t>カイシュウリツ</t>
    </rPh>
    <rPh sb="485" eb="487">
      <t>シタマワ</t>
    </rPh>
    <rPh sb="496" eb="498">
      <t>ホンチョウ</t>
    </rPh>
    <rPh sb="499" eb="502">
      <t>シヨウリョウ</t>
    </rPh>
    <rPh sb="502" eb="504">
      <t>スイジュン</t>
    </rPh>
    <rPh sb="505" eb="506">
      <t>ヒク</t>
    </rPh>
    <rPh sb="507" eb="509">
      <t>ジョウキョウ</t>
    </rPh>
    <rPh sb="510" eb="511">
      <t>イ</t>
    </rPh>
    <phoneticPr fontId="1"/>
  </si>
  <si>
    <t>下水道事業(法適用)</t>
    <rPh sb="3" eb="5">
      <t>ジギョウ</t>
    </rPh>
    <rPh sb="6" eb="7">
      <t>ホウ</t>
    </rPh>
    <rPh sb="7" eb="9">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</si>
  <si>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</si>
  <si>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</si>
  <si>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</si>
  <si>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</si>
  <si>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</si>
  <si>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</si>
  <si>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</si>
  <si>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</si>
  <si>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</si>
  <si>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</si>
  <si>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</si>
  <si>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</si>
  <si>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</si>
  <si>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</si>
  <si>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</si>
  <si>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</si>
  <si>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</si>
  <si>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</si>
  <si>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</si>
  <si>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</si>
  <si>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</si>
  <si>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</si>
  <si>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</si>
  <si>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</si>
  <si>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</si>
  <si>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</si>
  <si>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</si>
  <si>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</si>
  <si>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</si>
  <si>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</si>
  <si>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</si>
  <si>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</si>
  <si>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</si>
  <si>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</si>
  <si>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</si>
  <si>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</si>
  <si>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</si>
  <si>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</si>
  <si>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</si>
  <si>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</si>
  <si>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京都府　久御山町</t>
  </si>
  <si>
    <t>法適用</t>
  </si>
  <si>
    <t>下水道事業</t>
  </si>
  <si>
    <t>公共下水道</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</si>
  <si>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</si>
  <si>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</si>
  <si>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</si>
  <si>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</si>
  <si>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</si>
  <si>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</si>
  <si>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</si>
  <si>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</si>
  <si>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</si>
  <si>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</si>
  <si>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</si>
  <si>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本町下水道事業は、平成29年度に法適用したところであるため、有形固定資産減価償却率は低い数値となっている。
また、本町下水道事業は、平成元年度から供用を開始しており、供用開始からそれほど年月が経過していないため、老朽化が直ちに問題となる状況ではないが、一部、供用開始以前に民間開発により敷設されたものを本町で引き受けたものが標準耐用年数の50年を経過しており、令和２年度では、管渠老朽化率が3.28％となっている。
今後は、ストックマネジメント計画（平成30年度策定）及び下水道ビジョン（令和３年度末完成予定）に基づき、適切な維持管理を行い、計画的かつ効率的な修繕改築を進めていく。</t>
    <rPh sb="9" eb="11">
      <t>ヘイセイ</t>
    </rPh>
    <rPh sb="13" eb="15">
      <t>ネンド</t>
    </rPh>
    <rPh sb="16" eb="19">
      <t>ホウテキヨウ</t>
    </rPh>
    <rPh sb="30" eb="32">
      <t>ユウケイ</t>
    </rPh>
    <rPh sb="32" eb="36">
      <t>コテイシサン</t>
    </rPh>
    <rPh sb="36" eb="38">
      <t>ゲンカ</t>
    </rPh>
    <rPh sb="38" eb="40">
      <t>ショウキャク</t>
    </rPh>
    <rPh sb="40" eb="41">
      <t>リツ</t>
    </rPh>
    <rPh sb="42" eb="43">
      <t>ヒク</t>
    </rPh>
    <rPh sb="44" eb="46">
      <t>スウチ</t>
    </rPh>
    <rPh sb="66" eb="68">
      <t>ヘイセイ</t>
    </rPh>
    <rPh sb="68" eb="71">
      <t>ガンネンド</t>
    </rPh>
    <rPh sb="73" eb="75">
      <t>キョウヨウ</t>
    </rPh>
    <rPh sb="76" eb="78">
      <t>カイシ</t>
    </rPh>
    <rPh sb="83" eb="85">
      <t>キョウヨウ</t>
    </rPh>
    <rPh sb="85" eb="87">
      <t>カイシ</t>
    </rPh>
    <rPh sb="93" eb="95">
      <t>ネンゲツ</t>
    </rPh>
    <rPh sb="96" eb="98">
      <t>ケイカ</t>
    </rPh>
    <rPh sb="106" eb="109">
      <t>ロウキュウカ</t>
    </rPh>
    <rPh sb="110" eb="111">
      <t>タダ</t>
    </rPh>
    <rPh sb="113" eb="115">
      <t>モンダイ</t>
    </rPh>
    <rPh sb="118" eb="120">
      <t>ジョウキョウ</t>
    </rPh>
    <rPh sb="126" eb="128">
      <t>イチブ</t>
    </rPh>
    <rPh sb="129" eb="131">
      <t>キョウヨウ</t>
    </rPh>
    <rPh sb="131" eb="133">
      <t>カイシ</t>
    </rPh>
    <rPh sb="133" eb="135">
      <t>イゼン</t>
    </rPh>
    <rPh sb="136" eb="138">
      <t>ミンカン</t>
    </rPh>
    <rPh sb="138" eb="140">
      <t>カイハツ</t>
    </rPh>
    <rPh sb="143" eb="145">
      <t>フセツ</t>
    </rPh>
    <rPh sb="151" eb="153">
      <t>ホンチョウ</t>
    </rPh>
    <rPh sb="154" eb="155">
      <t>ヒ</t>
    </rPh>
    <rPh sb="156" eb="157">
      <t>ウ</t>
    </rPh>
    <rPh sb="162" eb="164">
      <t>ヒョウジュン</t>
    </rPh>
    <rPh sb="164" eb="166">
      <t>タイヨウ</t>
    </rPh>
    <rPh sb="166" eb="168">
      <t>ネンスウ</t>
    </rPh>
    <rPh sb="171" eb="172">
      <t>ネン</t>
    </rPh>
    <rPh sb="173" eb="175">
      <t>ケイカ</t>
    </rPh>
    <rPh sb="180" eb="182">
      <t>レイワ</t>
    </rPh>
    <rPh sb="183" eb="185">
      <t>ネンド</t>
    </rPh>
    <rPh sb="188" eb="190">
      <t>カンキョ</t>
    </rPh>
    <rPh sb="190" eb="193">
      <t>ロウキュウカ</t>
    </rPh>
    <rPh sb="193" eb="194">
      <t>リツ</t>
    </rPh>
    <rPh sb="208" eb="210">
      <t>コンゴ</t>
    </rPh>
    <rPh sb="222" eb="224">
      <t>ケイカク</t>
    </rPh>
    <rPh sb="234" eb="235">
      <t>オヨ</t>
    </rPh>
    <rPh sb="236" eb="239">
      <t>ゲスイドウ</t>
    </rPh>
    <rPh sb="256" eb="257">
      <t>モト</t>
    </rPh>
    <rPh sb="260" eb="262">
      <t>テキセツ</t>
    </rPh>
    <rPh sb="263" eb="265">
      <t>イジ</t>
    </rPh>
    <rPh sb="265" eb="267">
      <t>カンリ</t>
    </rPh>
    <rPh sb="268" eb="269">
      <t>オコナ</t>
    </rPh>
    <rPh sb="271" eb="274">
      <t>ケイカクテキ</t>
    </rPh>
    <rPh sb="276" eb="278">
      <t>コウリツ</t>
    </rPh>
    <rPh sb="278" eb="279">
      <t>テキ</t>
    </rPh>
    <rPh sb="280" eb="282">
      <t>シュウゼン</t>
    </rPh>
    <rPh sb="282" eb="284">
      <t>カイチク</t>
    </rPh>
    <rPh sb="285" eb="286">
      <t>スス</t>
    </rPh>
    <phoneticPr fontId="1"/>
  </si>
  <si>
    <t>令和２年度は、前年度に引き続き経常黒字を計上することができたものの、今後は、人口減少や節水機器のさらなる普及、機能向上により有収水量の減少、使用料収入の減少が見込まれることから、下水道事業の経営環境は、さらに厳しくなることが予想される。
本町下水道事業は、平成元年度から供用を開始しているため、管渠の老朽化については直ちに問題となる状況ではないが、今後、長期的に計画的かつ効率的な修繕改築を進めるためには、その財源の確保が必要となる。
この財源の確保について、下水道ビジョンを策定するにあたって改めて検討し、使用料収入と企業債、一般会計繰入金のあり方について整理を行った。
今後は、安定的で持続可能な事業運営が実現できるよう、下水道ビジョンに基づき事業経営を進めていく。</t>
    <rPh sb="0" eb="2">
      <t>レイワ</t>
    </rPh>
    <rPh sb="3" eb="5">
      <t>ネンド</t>
    </rPh>
    <rPh sb="7" eb="10">
      <t>ゼンネンド</t>
    </rPh>
    <rPh sb="11" eb="12">
      <t>ヒ</t>
    </rPh>
    <rPh sb="13" eb="14">
      <t>ツヅ</t>
    </rPh>
    <rPh sb="15" eb="17">
      <t>ケイジョウ</t>
    </rPh>
    <rPh sb="17" eb="19">
      <t>クロジ</t>
    </rPh>
    <rPh sb="20" eb="22">
      <t>ケイジョウ</t>
    </rPh>
    <rPh sb="34" eb="36">
      <t>コンゴ</t>
    </rPh>
    <rPh sb="38" eb="40">
      <t>ジンコウ</t>
    </rPh>
    <rPh sb="40" eb="42">
      <t>ゲンショウ</t>
    </rPh>
    <rPh sb="43" eb="45">
      <t>セッスイ</t>
    </rPh>
    <rPh sb="45" eb="47">
      <t>キキ</t>
    </rPh>
    <rPh sb="52" eb="54">
      <t>フキュウ</t>
    </rPh>
    <rPh sb="55" eb="57">
      <t>キノウ</t>
    </rPh>
    <rPh sb="57" eb="59">
      <t>コウジョウ</t>
    </rPh>
    <rPh sb="62" eb="64">
      <t>ユウシュウ</t>
    </rPh>
    <rPh sb="64" eb="66">
      <t>スイリョウ</t>
    </rPh>
    <rPh sb="67" eb="69">
      <t>ゲンショウ</t>
    </rPh>
    <rPh sb="70" eb="73">
      <t>シヨウリョウ</t>
    </rPh>
    <rPh sb="73" eb="75">
      <t>シュウニュウ</t>
    </rPh>
    <rPh sb="76" eb="78">
      <t>ゲンショウ</t>
    </rPh>
    <rPh sb="79" eb="81">
      <t>ミコ</t>
    </rPh>
    <rPh sb="89" eb="92">
      <t>ゲスイドウ</t>
    </rPh>
    <rPh sb="92" eb="94">
      <t>ジギョウ</t>
    </rPh>
    <rPh sb="95" eb="97">
      <t>ケイエイ</t>
    </rPh>
    <rPh sb="97" eb="99">
      <t>カンキョウ</t>
    </rPh>
    <rPh sb="104" eb="105">
      <t>キビ</t>
    </rPh>
    <rPh sb="112" eb="114">
      <t>ヨソウ</t>
    </rPh>
    <rPh sb="119" eb="121">
      <t>ホンチョウ</t>
    </rPh>
    <rPh sb="121" eb="124">
      <t>ゲスイドウ</t>
    </rPh>
    <rPh sb="124" eb="126">
      <t>ジギョウ</t>
    </rPh>
    <rPh sb="128" eb="130">
      <t>ヘイセイ</t>
    </rPh>
    <rPh sb="130" eb="133">
      <t>ガンネンド</t>
    </rPh>
    <rPh sb="135" eb="137">
      <t>キョウヨウ</t>
    </rPh>
    <rPh sb="138" eb="140">
      <t>カイシ</t>
    </rPh>
    <rPh sb="147" eb="149">
      <t>カンキョ</t>
    </rPh>
    <rPh sb="150" eb="153">
      <t>ロウキュウカ</t>
    </rPh>
    <rPh sb="158" eb="159">
      <t>タダ</t>
    </rPh>
    <rPh sb="161" eb="163">
      <t>モンダイ</t>
    </rPh>
    <rPh sb="166" eb="168">
      <t>ジョウキョウ</t>
    </rPh>
    <rPh sb="174" eb="176">
      <t>コンゴ</t>
    </rPh>
    <rPh sb="177" eb="180">
      <t>チョウキテキ</t>
    </rPh>
    <rPh sb="181" eb="184">
      <t>ケイカクテキ</t>
    </rPh>
    <rPh sb="186" eb="188">
      <t>コウリツ</t>
    </rPh>
    <rPh sb="188" eb="189">
      <t>テキ</t>
    </rPh>
    <rPh sb="190" eb="192">
      <t>シュウゼン</t>
    </rPh>
    <rPh sb="192" eb="194">
      <t>カイチク</t>
    </rPh>
    <rPh sb="195" eb="196">
      <t>スス</t>
    </rPh>
    <rPh sb="205" eb="207">
      <t>ザイゲン</t>
    </rPh>
    <rPh sb="208" eb="210">
      <t>カクホ</t>
    </rPh>
    <rPh sb="211" eb="213">
      <t>ヒツヨウ</t>
    </rPh>
    <rPh sb="220" eb="222">
      <t>ザイゲン</t>
    </rPh>
    <rPh sb="223" eb="225">
      <t>カクホ</t>
    </rPh>
    <rPh sb="230" eb="233">
      <t>ゲスイドウ</t>
    </rPh>
    <rPh sb="238" eb="240">
      <t>サクテイ</t>
    </rPh>
    <rPh sb="247" eb="248">
      <t>アラタ</t>
    </rPh>
    <rPh sb="250" eb="252">
      <t>ケントウ</t>
    </rPh>
    <rPh sb="254" eb="257">
      <t>シヨウリョウ</t>
    </rPh>
    <rPh sb="257" eb="259">
      <t>シュウニュウ</t>
    </rPh>
    <rPh sb="260" eb="263">
      <t>キギョウサイ</t>
    </rPh>
    <rPh sb="264" eb="266">
      <t>イッパン</t>
    </rPh>
    <rPh sb="266" eb="268">
      <t>カイケイ</t>
    </rPh>
    <rPh sb="268" eb="271">
      <t>クリイレキン</t>
    </rPh>
    <rPh sb="274" eb="275">
      <t>カタ</t>
    </rPh>
    <rPh sb="279" eb="281">
      <t>セイリ</t>
    </rPh>
    <rPh sb="282" eb="283">
      <t>オコナ</t>
    </rPh>
    <rPh sb="287" eb="289">
      <t>コンゴ</t>
    </rPh>
    <rPh sb="313" eb="316">
      <t>ゲスイドウ</t>
    </rPh>
    <rPh sb="321" eb="322">
      <t>モト</t>
    </rPh>
    <rPh sb="324" eb="326">
      <t>ジギョウ</t>
    </rPh>
    <rPh sb="326" eb="328">
      <t>ケイエイ</t>
    </rPh>
    <rPh sb="329" eb="330">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</si>
</sst>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9A-46B5-AC0E-E12206199D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0.13</c:v>
                </c:pt>
                <c:pt idx="3">
                  <c:v>0.17</c:v>
                </c:pt>
                <c:pt idx="4">
                  <c:v>0.15</c:v>
                </c:pt>
              </c:numCache>
            </c:numRef>
          </c:val>
          <c:smooth val="0"/>
          <c:extLst>
            <c:ext xmlns:c16="http://schemas.microsoft.com/office/drawing/2014/chart" uri="{C3380CC4-5D6E-409C-BE32-E72D297353CC}">
              <c16:uniqueId val="{00000001-9A9A-46B5-AC0E-E12206199D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5E-4F0D-A373-2FD48B90BC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c:v>
                </c:pt>
                <c:pt idx="2">
                  <c:v>52.58</c:v>
                </c:pt>
                <c:pt idx="3">
                  <c:v>57.42</c:v>
                </c:pt>
                <c:pt idx="4">
                  <c:v>56.72</c:v>
                </c:pt>
              </c:numCache>
            </c:numRef>
          </c:val>
          <c:smooth val="0"/>
          <c:extLst>
            <c:ext xmlns:c16="http://schemas.microsoft.com/office/drawing/2014/chart" uri="{C3380CC4-5D6E-409C-BE32-E72D297353CC}">
              <c16:uniqueId val="{00000001-B85E-4F0D-A373-2FD48B90BC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97.74</c:v>
                </c:pt>
                <c:pt idx="2">
                  <c:v>98.16</c:v>
                </c:pt>
                <c:pt idx="3">
                  <c:v>98.76</c:v>
                </c:pt>
                <c:pt idx="4">
                  <c:v>93.1</c:v>
                </c:pt>
              </c:numCache>
            </c:numRef>
          </c:val>
          <c:extLst>
            <c:ext xmlns:c16="http://schemas.microsoft.com/office/drawing/2014/chart" uri="{C3380CC4-5D6E-409C-BE32-E72D297353CC}">
              <c16:uniqueId val="{00000000-39FD-408D-BB7B-46CB0B7BBB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83.51</c:v>
                </c:pt>
                <c:pt idx="2">
                  <c:v>83.02</c:v>
                </c:pt>
                <c:pt idx="3">
                  <c:v>90.42</c:v>
                </c:pt>
                <c:pt idx="4">
                  <c:v>90.72</c:v>
                </c:pt>
              </c:numCache>
            </c:numRef>
          </c:val>
          <c:smooth val="0"/>
          <c:extLst>
            <c:ext xmlns:c16="http://schemas.microsoft.com/office/drawing/2014/chart" uri="{C3380CC4-5D6E-409C-BE32-E72D297353CC}">
              <c16:uniqueId val="{00000001-39FD-408D-BB7B-46CB0B7BBB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108.43</c:v>
                </c:pt>
                <c:pt idx="2">
                  <c:v>99.67</c:v>
                </c:pt>
                <c:pt idx="3">
                  <c:v>103.94</c:v>
                </c:pt>
                <c:pt idx="4">
                  <c:v>112.82</c:v>
                </c:pt>
              </c:numCache>
            </c:numRef>
          </c:val>
          <c:extLst>
            <c:ext xmlns:c16="http://schemas.microsoft.com/office/drawing/2014/chart" uri="{C3380CC4-5D6E-409C-BE32-E72D297353CC}">
              <c16:uniqueId val="{00000000-8609-4237-9E72-8BCA5D1728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108.11</c:v>
                </c:pt>
                <c:pt idx="2">
                  <c:v>104.14</c:v>
                </c:pt>
                <c:pt idx="3">
                  <c:v>106.81</c:v>
                </c:pt>
                <c:pt idx="4">
                  <c:v>106.5</c:v>
                </c:pt>
              </c:numCache>
            </c:numRef>
          </c:val>
          <c:smooth val="0"/>
          <c:extLst>
            <c:ext xmlns:c16="http://schemas.microsoft.com/office/drawing/2014/chart" uri="{C3380CC4-5D6E-409C-BE32-E72D297353CC}">
              <c16:uniqueId val="{00000001-8609-4237-9E72-8BCA5D1728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3.08</c:v>
                </c:pt>
                <c:pt idx="2">
                  <c:v>6.15</c:v>
                </c:pt>
                <c:pt idx="3">
                  <c:v>9.0500000000000007</c:v>
                </c:pt>
                <c:pt idx="4">
                  <c:v>11.99</c:v>
                </c:pt>
              </c:numCache>
            </c:numRef>
          </c:val>
          <c:extLst>
            <c:ext xmlns:c16="http://schemas.microsoft.com/office/drawing/2014/chart" uri="{C3380CC4-5D6E-409C-BE32-E72D297353CC}">
              <c16:uniqueId val="{00000000-52B1-4E11-9BC8-9D2D01B9CC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21.16</c:v>
                </c:pt>
                <c:pt idx="2">
                  <c:v>15.95</c:v>
                </c:pt>
                <c:pt idx="3">
                  <c:v>29.23</c:v>
                </c:pt>
                <c:pt idx="4">
                  <c:v>20.78</c:v>
                </c:pt>
              </c:numCache>
            </c:numRef>
          </c:val>
          <c:smooth val="0"/>
          <c:extLst>
            <c:ext xmlns:c16="http://schemas.microsoft.com/office/drawing/2014/chart" uri="{C3380CC4-5D6E-409C-BE32-E72D297353CC}">
              <c16:uniqueId val="{00000001-52B1-4E11-9BC8-9D2D01B9CC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formatCode="#,##0.00;&quot;△&quot;#,##0.00;&quot;-&quot;">
                  <c:v>3.43</c:v>
                </c:pt>
                <c:pt idx="4" formatCode="#,##0.00;&quot;△&quot;#,##0.00;&quot;-&quot;">
                  <c:v>3.28</c:v>
                </c:pt>
              </c:numCache>
            </c:numRef>
          </c:val>
          <c:extLst>
            <c:ext xmlns:c16="http://schemas.microsoft.com/office/drawing/2014/chart" uri="{C3380CC4-5D6E-409C-BE32-E72D297353CC}">
              <c16:uniqueId val="{00000000-DA75-4CFF-ADE1-46D5AB7DBE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1.37</c:v>
                </c:pt>
                <c:pt idx="4" formatCode="#,##0.00;&quot;△&quot;#,##0.00;&quot;-&quot;">
                  <c:v>1.34</c:v>
                </c:pt>
              </c:numCache>
            </c:numRef>
          </c:val>
          <c:smooth val="0"/>
          <c:extLst>
            <c:ext xmlns:c16="http://schemas.microsoft.com/office/drawing/2014/chart" uri="{C3380CC4-5D6E-409C-BE32-E72D297353CC}">
              <c16:uniqueId val="{00000001-DA75-4CFF-ADE1-46D5AB7DBE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CE-40A3-80DF-A41DD5DF6C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86.54</c:v>
                </c:pt>
                <c:pt idx="2">
                  <c:v>73.180000000000007</c:v>
                </c:pt>
                <c:pt idx="3">
                  <c:v>34.4</c:v>
                </c:pt>
                <c:pt idx="4">
                  <c:v>18.36</c:v>
                </c:pt>
              </c:numCache>
            </c:numRef>
          </c:val>
          <c:smooth val="0"/>
          <c:extLst>
            <c:ext xmlns:c16="http://schemas.microsoft.com/office/drawing/2014/chart" uri="{C3380CC4-5D6E-409C-BE32-E72D297353CC}">
              <c16:uniqueId val="{00000001-93CE-40A3-80DF-A41DD5DF6C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77.19</c:v>
                </c:pt>
                <c:pt idx="2">
                  <c:v>77.62</c:v>
                </c:pt>
                <c:pt idx="3">
                  <c:v>97.62</c:v>
                </c:pt>
                <c:pt idx="4">
                  <c:v>114.6</c:v>
                </c:pt>
              </c:numCache>
            </c:numRef>
          </c:val>
          <c:extLst>
            <c:ext xmlns:c16="http://schemas.microsoft.com/office/drawing/2014/chart" uri="{C3380CC4-5D6E-409C-BE32-E72D297353CC}">
              <c16:uniqueId val="{00000000-B5EB-48F9-88B7-A2A82F119C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62.25</c:v>
                </c:pt>
                <c:pt idx="2">
                  <c:v>52.32</c:v>
                </c:pt>
                <c:pt idx="3">
                  <c:v>68.17</c:v>
                </c:pt>
                <c:pt idx="4">
                  <c:v>55.6</c:v>
                </c:pt>
              </c:numCache>
            </c:numRef>
          </c:val>
          <c:smooth val="0"/>
          <c:extLst>
            <c:ext xmlns:c16="http://schemas.microsoft.com/office/drawing/2014/chart" uri="{C3380CC4-5D6E-409C-BE32-E72D297353CC}">
              <c16:uniqueId val="{00000001-B5EB-48F9-88B7-A2A82F119C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545.45000000000005</c:v>
                </c:pt>
                <c:pt idx="2">
                  <c:v>555.39</c:v>
                </c:pt>
                <c:pt idx="3">
                  <c:v>477.97</c:v>
                </c:pt>
                <c:pt idx="4">
                  <c:v>433.67</c:v>
                </c:pt>
              </c:numCache>
            </c:numRef>
          </c:val>
          <c:extLst>
            <c:ext xmlns:c16="http://schemas.microsoft.com/office/drawing/2014/chart" uri="{C3380CC4-5D6E-409C-BE32-E72D297353CC}">
              <c16:uniqueId val="{00000000-E699-4BDF-A268-6058FBD16B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966.33</c:v>
                </c:pt>
                <c:pt idx="2">
                  <c:v>958.81</c:v>
                </c:pt>
                <c:pt idx="3">
                  <c:v>789.44</c:v>
                </c:pt>
                <c:pt idx="4">
                  <c:v>789.08</c:v>
                </c:pt>
              </c:numCache>
            </c:numRef>
          </c:val>
          <c:smooth val="0"/>
          <c:extLst>
            <c:ext xmlns:c16="http://schemas.microsoft.com/office/drawing/2014/chart" uri="{C3380CC4-5D6E-409C-BE32-E72D297353CC}">
              <c16:uniqueId val="{00000001-E699-4BDF-A268-6058FBD16B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96.25</c:v>
                </c:pt>
                <c:pt idx="2">
                  <c:v>84.51</c:v>
                </c:pt>
                <c:pt idx="3">
                  <c:v>89.36</c:v>
                </c:pt>
                <c:pt idx="4">
                  <c:v>98.05</c:v>
                </c:pt>
              </c:numCache>
            </c:numRef>
          </c:val>
          <c:extLst>
            <c:ext xmlns:c16="http://schemas.microsoft.com/office/drawing/2014/chart" uri="{C3380CC4-5D6E-409C-BE32-E72D297353CC}">
              <c16:uniqueId val="{00000000-B2B6-49A4-AD11-CA6F1BEDCB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81.739999999999995</c:v>
                </c:pt>
                <c:pt idx="2">
                  <c:v>82.88</c:v>
                </c:pt>
                <c:pt idx="3">
                  <c:v>87.29</c:v>
                </c:pt>
                <c:pt idx="4">
                  <c:v>88.25</c:v>
                </c:pt>
              </c:numCache>
            </c:numRef>
          </c:val>
          <c:smooth val="0"/>
          <c:extLst>
            <c:ext xmlns:c16="http://schemas.microsoft.com/office/drawing/2014/chart" uri="{C3380CC4-5D6E-409C-BE32-E72D297353CC}">
              <c16:uniqueId val="{00000001-B2B6-49A4-AD11-CA6F1BEDCB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130.08000000000001</c:v>
                </c:pt>
                <c:pt idx="2">
                  <c:v>145.30000000000001</c:v>
                </c:pt>
                <c:pt idx="3">
                  <c:v>139.63</c:v>
                </c:pt>
                <c:pt idx="4">
                  <c:v>127.07</c:v>
                </c:pt>
              </c:numCache>
            </c:numRef>
          </c:val>
          <c:extLst>
            <c:ext xmlns:c16="http://schemas.microsoft.com/office/drawing/2014/chart" uri="{C3380CC4-5D6E-409C-BE32-E72D297353CC}">
              <c16:uniqueId val="{00000000-D248-4EA5-9E16-8051262312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194.31</c:v>
                </c:pt>
                <c:pt idx="2">
                  <c:v>190.99</c:v>
                </c:pt>
                <c:pt idx="3">
                  <c:v>176.67</c:v>
                </c:pt>
                <c:pt idx="4">
                  <c:v>176.37</c:v>
                </c:pt>
              </c:numCache>
            </c:numRef>
          </c:val>
          <c:smooth val="0"/>
          <c:extLst>
            <c:ext xmlns:c16="http://schemas.microsoft.com/office/drawing/2014/chart" uri="{C3380CC4-5D6E-409C-BE32-E72D297353CC}">
              <c16:uniqueId val="{00000001-D248-4EA5-9E16-8051262312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久御山町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5</v>
      </c>
      <c r="J7" s="44"/>
      <c r="K7" s="44"/>
      <c r="L7" s="44"/>
      <c r="M7" s="44"/>
      <c r="N7" s="44"/>
      <c r="O7" s="44"/>
      <c r="P7" s="44" t="s">
        <v>4</v>
      </c>
      <c r="Q7" s="44"/>
      <c r="R7" s="44"/>
      <c r="S7" s="44"/>
      <c r="T7" s="44"/>
      <c r="U7" s="44"/>
      <c r="V7" s="44"/>
      <c r="W7" s="44" t="s">
        <v>7</v>
      </c>
      <c r="X7" s="44"/>
      <c r="Y7" s="44"/>
      <c r="Z7" s="44"/>
      <c r="AA7" s="44"/>
      <c r="AB7" s="44"/>
      <c r="AC7" s="44"/>
      <c r="AD7" s="44" t="s">
        <v>13</v>
      </c>
      <c r="AE7" s="44"/>
      <c r="AF7" s="44"/>
      <c r="AG7" s="44"/>
      <c r="AH7" s="44"/>
      <c r="AI7" s="44"/>
      <c r="AJ7" s="44"/>
      <c r="AK7" s="3"/>
      <c r="AL7" s="44" t="s">
        <v>15</v>
      </c>
      <c r="AM7" s="44"/>
      <c r="AN7" s="44"/>
      <c r="AO7" s="44"/>
      <c r="AP7" s="44"/>
      <c r="AQ7" s="44"/>
      <c r="AR7" s="44"/>
      <c r="AS7" s="44"/>
      <c r="AT7" s="44" t="s">
        <v>12</v>
      </c>
      <c r="AU7" s="44"/>
      <c r="AV7" s="44"/>
      <c r="AW7" s="44"/>
      <c r="AX7" s="44"/>
      <c r="AY7" s="44"/>
      <c r="AZ7" s="44"/>
      <c r="BA7" s="44"/>
      <c r="BB7" s="44" t="s">
        <v>10</v>
      </c>
      <c r="BC7" s="44"/>
      <c r="BD7" s="44"/>
      <c r="BE7" s="44"/>
      <c r="BF7" s="44"/>
      <c r="BG7" s="44"/>
      <c r="BH7" s="44"/>
      <c r="BI7" s="44"/>
      <c r="BJ7" s="3"/>
      <c r="BK7" s="3"/>
      <c r="BL7" s="15" t="s">
        <v>16</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Cc1</v>
      </c>
      <c r="X8" s="45"/>
      <c r="Y8" s="45"/>
      <c r="Z8" s="45"/>
      <c r="AA8" s="45"/>
      <c r="AB8" s="45"/>
      <c r="AC8" s="45"/>
      <c r="AD8" s="46" t="str">
        <f>データ!$M$6</f>
        <v>非設置</v>
      </c>
      <c r="AE8" s="46"/>
      <c r="AF8" s="46"/>
      <c r="AG8" s="46"/>
      <c r="AH8" s="46"/>
      <c r="AI8" s="46"/>
      <c r="AJ8" s="46"/>
      <c r="AK8" s="3"/>
      <c r="AL8" s="47">
        <f>データ!S6</f>
        <v>15787</v>
      </c>
      <c r="AM8" s="47"/>
      <c r="AN8" s="47"/>
      <c r="AO8" s="47"/>
      <c r="AP8" s="47"/>
      <c r="AQ8" s="47"/>
      <c r="AR8" s="47"/>
      <c r="AS8" s="47"/>
      <c r="AT8" s="48">
        <f>データ!T6</f>
        <v>13.86</v>
      </c>
      <c r="AU8" s="48"/>
      <c r="AV8" s="48"/>
      <c r="AW8" s="48"/>
      <c r="AX8" s="48"/>
      <c r="AY8" s="48"/>
      <c r="AZ8" s="48"/>
      <c r="BA8" s="48"/>
      <c r="BB8" s="48">
        <f>データ!U6</f>
        <v>1139.03</v>
      </c>
      <c r="BC8" s="48"/>
      <c r="BD8" s="48"/>
      <c r="BE8" s="48"/>
      <c r="BF8" s="48"/>
      <c r="BG8" s="48"/>
      <c r="BH8" s="48"/>
      <c r="BI8" s="48"/>
      <c r="BJ8" s="3"/>
      <c r="BK8" s="3"/>
      <c r="BL8" s="49" t="s">
        <v>19</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26</v>
      </c>
      <c r="Q9" s="44"/>
      <c r="R9" s="44"/>
      <c r="S9" s="44"/>
      <c r="T9" s="44"/>
      <c r="U9" s="44"/>
      <c r="V9" s="44"/>
      <c r="W9" s="44" t="s">
        <v>28</v>
      </c>
      <c r="X9" s="44"/>
      <c r="Y9" s="44"/>
      <c r="Z9" s="44"/>
      <c r="AA9" s="44"/>
      <c r="AB9" s="44"/>
      <c r="AC9" s="44"/>
      <c r="AD9" s="44" t="s">
        <v>29</v>
      </c>
      <c r="AE9" s="44"/>
      <c r="AF9" s="44"/>
      <c r="AG9" s="44"/>
      <c r="AH9" s="44"/>
      <c r="AI9" s="44"/>
      <c r="AJ9" s="44"/>
      <c r="AK9" s="3"/>
      <c r="AL9" s="44" t="s">
        <v>33</v>
      </c>
      <c r="AM9" s="44"/>
      <c r="AN9" s="44"/>
      <c r="AO9" s="44"/>
      <c r="AP9" s="44"/>
      <c r="AQ9" s="44"/>
      <c r="AR9" s="44"/>
      <c r="AS9" s="44"/>
      <c r="AT9" s="44" t="s">
        <v>35</v>
      </c>
      <c r="AU9" s="44"/>
      <c r="AV9" s="44"/>
      <c r="AW9" s="44"/>
      <c r="AX9" s="44"/>
      <c r="AY9" s="44"/>
      <c r="AZ9" s="44"/>
      <c r="BA9" s="44"/>
      <c r="BB9" s="44" t="s">
        <v>39</v>
      </c>
      <c r="BC9" s="44"/>
      <c r="BD9" s="44"/>
      <c r="BE9" s="44"/>
      <c r="BF9" s="44"/>
      <c r="BG9" s="44"/>
      <c r="BH9" s="44"/>
      <c r="BI9" s="44"/>
      <c r="BJ9" s="3"/>
      <c r="BK9" s="3"/>
      <c r="BL9" s="51" t="s">
        <v>40</v>
      </c>
      <c r="BM9" s="52"/>
      <c r="BN9" s="18" t="s">
        <v>8</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76.27</v>
      </c>
      <c r="J10" s="48"/>
      <c r="K10" s="48"/>
      <c r="L10" s="48"/>
      <c r="M10" s="48"/>
      <c r="N10" s="48"/>
      <c r="O10" s="48"/>
      <c r="P10" s="48">
        <f>データ!P6</f>
        <v>99.87</v>
      </c>
      <c r="Q10" s="48"/>
      <c r="R10" s="48"/>
      <c r="S10" s="48"/>
      <c r="T10" s="48"/>
      <c r="U10" s="48"/>
      <c r="V10" s="48"/>
      <c r="W10" s="48">
        <f>データ!Q6</f>
        <v>135.69</v>
      </c>
      <c r="X10" s="48"/>
      <c r="Y10" s="48"/>
      <c r="Z10" s="48"/>
      <c r="AA10" s="48"/>
      <c r="AB10" s="48"/>
      <c r="AC10" s="48"/>
      <c r="AD10" s="47">
        <f>データ!R6</f>
        <v>1944</v>
      </c>
      <c r="AE10" s="47"/>
      <c r="AF10" s="47"/>
      <c r="AG10" s="47"/>
      <c r="AH10" s="47"/>
      <c r="AI10" s="47"/>
      <c r="AJ10" s="47"/>
      <c r="AK10" s="2"/>
      <c r="AL10" s="47">
        <f>データ!V6</f>
        <v>15699</v>
      </c>
      <c r="AM10" s="47"/>
      <c r="AN10" s="47"/>
      <c r="AO10" s="47"/>
      <c r="AP10" s="47"/>
      <c r="AQ10" s="47"/>
      <c r="AR10" s="47"/>
      <c r="AS10" s="47"/>
      <c r="AT10" s="48">
        <f>データ!W6</f>
        <v>5.18</v>
      </c>
      <c r="AU10" s="48"/>
      <c r="AV10" s="48"/>
      <c r="AW10" s="48"/>
      <c r="AX10" s="48"/>
      <c r="AY10" s="48"/>
      <c r="AZ10" s="48"/>
      <c r="BA10" s="48"/>
      <c r="BB10" s="48">
        <f>データ!X6</f>
        <v>3030.69</v>
      </c>
      <c r="BC10" s="48"/>
      <c r="BD10" s="48"/>
      <c r="BE10" s="48"/>
      <c r="BF10" s="48"/>
      <c r="BG10" s="48"/>
      <c r="BH10" s="48"/>
      <c r="BI10" s="48"/>
      <c r="BJ10" s="2"/>
      <c r="BK10" s="2"/>
      <c r="BL10" s="53" t="s">
        <v>17</v>
      </c>
      <c r="BM10" s="54"/>
      <c r="BN10" s="19" t="s">
        <v>43</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14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44</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56</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46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48</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20</v>
      </c>
    </row>
    <row r="84" spans="1:78" hidden="1" x14ac:dyDescent="0.15">
      <c r="B84" s="6" t="s">
        <v>6</v>
      </c>
      <c r="C84" s="6"/>
      <c r="D84" s="6"/>
      <c r="E84" s="6" t="s">
        <v>49</v>
      </c>
      <c r="F84" s="6" t="s">
        <v>32</v>
      </c>
      <c r="G84" s="6" t="s">
        <v>50</v>
      </c>
      <c r="H84" s="6" t="s">
        <v>52</v>
      </c>
      <c r="I84" s="6" t="s">
        <v>1</v>
      </c>
      <c r="J84" s="6" t="s">
        <v>30</v>
      </c>
      <c r="K84" s="6" t="s">
        <v>53</v>
      </c>
      <c r="L84" s="6" t="s">
        <v>54</v>
      </c>
      <c r="M84" s="6" t="s">
        <v>55</v>
      </c>
      <c r="N84" s="6" t="s">
        <v>51</v>
      </c>
      <c r="O84" s="6" t="s">
        <v>34</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YJp8wLFnFmvTkAFxbWHcTcLG8mpeR94fzMpOXvTFcpA7wmu+1X+UbzP8OzoRh4YPYFRrbBJR7hBRevEoeQZ+8w==" saltValue="R+6Y1mLMvb86FBvwf8L90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57</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60</v>
      </c>
      <c r="B3" s="30" t="s">
        <v>62</v>
      </c>
      <c r="C3" s="30" t="s">
        <v>47</v>
      </c>
      <c r="D3" s="30" t="s">
        <v>24</v>
      </c>
      <c r="E3" s="30" t="s">
        <v>41</v>
      </c>
      <c r="F3" s="30" t="s">
        <v>0</v>
      </c>
      <c r="G3" s="30" t="s">
        <v>63</v>
      </c>
      <c r="H3" s="78" t="s">
        <v>11</v>
      </c>
      <c r="I3" s="79"/>
      <c r="J3" s="79"/>
      <c r="K3" s="79"/>
      <c r="L3" s="79"/>
      <c r="M3" s="79"/>
      <c r="N3" s="79"/>
      <c r="O3" s="79"/>
      <c r="P3" s="79"/>
      <c r="Q3" s="79"/>
      <c r="R3" s="79"/>
      <c r="S3" s="79"/>
      <c r="T3" s="79"/>
      <c r="U3" s="79"/>
      <c r="V3" s="79"/>
      <c r="W3" s="79"/>
      <c r="X3" s="80"/>
      <c r="Y3" s="76" t="s">
        <v>36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18</v>
      </c>
      <c r="Z4" s="77"/>
      <c r="AA4" s="77"/>
      <c r="AB4" s="77"/>
      <c r="AC4" s="77"/>
      <c r="AD4" s="77"/>
      <c r="AE4" s="77"/>
      <c r="AF4" s="77"/>
      <c r="AG4" s="77"/>
      <c r="AH4" s="77"/>
      <c r="AI4" s="77"/>
      <c r="AJ4" s="77" t="s">
        <v>42</v>
      </c>
      <c r="AK4" s="77"/>
      <c r="AL4" s="77"/>
      <c r="AM4" s="77"/>
      <c r="AN4" s="77"/>
      <c r="AO4" s="77"/>
      <c r="AP4" s="77"/>
      <c r="AQ4" s="77"/>
      <c r="AR4" s="77"/>
      <c r="AS4" s="77"/>
      <c r="AT4" s="77"/>
      <c r="AU4" s="77" t="s">
        <v>64</v>
      </c>
      <c r="AV4" s="77"/>
      <c r="AW4" s="77"/>
      <c r="AX4" s="77"/>
      <c r="AY4" s="77"/>
      <c r="AZ4" s="77"/>
      <c r="BA4" s="77"/>
      <c r="BB4" s="77"/>
      <c r="BC4" s="77"/>
      <c r="BD4" s="77"/>
      <c r="BE4" s="77"/>
      <c r="BF4" s="77" t="s">
        <v>65</v>
      </c>
      <c r="BG4" s="77"/>
      <c r="BH4" s="77"/>
      <c r="BI4" s="77"/>
      <c r="BJ4" s="77"/>
      <c r="BK4" s="77"/>
      <c r="BL4" s="77"/>
      <c r="BM4" s="77"/>
      <c r="BN4" s="77"/>
      <c r="BO4" s="77"/>
      <c r="BP4" s="77"/>
      <c r="BQ4" s="77" t="s">
        <v>59</v>
      </c>
      <c r="BR4" s="77"/>
      <c r="BS4" s="77"/>
      <c r="BT4" s="77"/>
      <c r="BU4" s="77"/>
      <c r="BV4" s="77"/>
      <c r="BW4" s="77"/>
      <c r="BX4" s="77"/>
      <c r="BY4" s="77"/>
      <c r="BZ4" s="77"/>
      <c r="CA4" s="77"/>
      <c r="CB4" s="77" t="s">
        <v>66</v>
      </c>
      <c r="CC4" s="77"/>
      <c r="CD4" s="77"/>
      <c r="CE4" s="77"/>
      <c r="CF4" s="77"/>
      <c r="CG4" s="77"/>
      <c r="CH4" s="77"/>
      <c r="CI4" s="77"/>
      <c r="CJ4" s="77"/>
      <c r="CK4" s="77"/>
      <c r="CL4" s="77"/>
      <c r="CM4" s="77" t="s">
        <v>67</v>
      </c>
      <c r="CN4" s="77"/>
      <c r="CO4" s="77"/>
      <c r="CP4" s="77"/>
      <c r="CQ4" s="77"/>
      <c r="CR4" s="77"/>
      <c r="CS4" s="77"/>
      <c r="CT4" s="77"/>
      <c r="CU4" s="77"/>
      <c r="CV4" s="77"/>
      <c r="CW4" s="77"/>
      <c r="CX4" s="77" t="s">
        <v>37</v>
      </c>
      <c r="CY4" s="77"/>
      <c r="CZ4" s="77"/>
      <c r="DA4" s="77"/>
      <c r="DB4" s="77"/>
      <c r="DC4" s="77"/>
      <c r="DD4" s="77"/>
      <c r="DE4" s="77"/>
      <c r="DF4" s="77"/>
      <c r="DG4" s="77"/>
      <c r="DH4" s="77"/>
      <c r="DI4" s="77" t="s">
        <v>45</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x14ac:dyDescent="0.15">
      <c r="A5" s="28" t="s">
        <v>70</v>
      </c>
      <c r="B5" s="32"/>
      <c r="C5" s="32"/>
      <c r="D5" s="32"/>
      <c r="E5" s="32"/>
      <c r="F5" s="32"/>
      <c r="G5" s="32"/>
      <c r="H5" s="37" t="s">
        <v>71</v>
      </c>
      <c r="I5" s="37" t="s">
        <v>72</v>
      </c>
      <c r="J5" s="37" t="s">
        <v>73</v>
      </c>
      <c r="K5" s="37" t="s">
        <v>74</v>
      </c>
      <c r="L5" s="37" t="s">
        <v>75</v>
      </c>
      <c r="M5" s="37" t="s">
        <v>13</v>
      </c>
      <c r="N5" s="37" t="s">
        <v>76</v>
      </c>
      <c r="O5" s="37" t="s">
        <v>77</v>
      </c>
      <c r="P5" s="37" t="s">
        <v>78</v>
      </c>
      <c r="Q5" s="37" t="s">
        <v>79</v>
      </c>
      <c r="R5" s="37" t="s">
        <v>80</v>
      </c>
      <c r="S5" s="37" t="s">
        <v>81</v>
      </c>
      <c r="T5" s="37" t="s">
        <v>82</v>
      </c>
      <c r="U5" s="37" t="s">
        <v>83</v>
      </c>
      <c r="V5" s="37" t="s">
        <v>84</v>
      </c>
      <c r="W5" s="37" t="s">
        <v>85</v>
      </c>
      <c r="X5" s="37" t="s">
        <v>86</v>
      </c>
      <c r="Y5" s="37" t="s">
        <v>38</v>
      </c>
      <c r="Z5" s="37" t="s">
        <v>87</v>
      </c>
      <c r="AA5" s="37" t="s">
        <v>88</v>
      </c>
      <c r="AB5" s="37" t="s">
        <v>89</v>
      </c>
      <c r="AC5" s="37" t="s">
        <v>90</v>
      </c>
      <c r="AD5" s="37" t="s">
        <v>91</v>
      </c>
      <c r="AE5" s="37" t="s">
        <v>92</v>
      </c>
      <c r="AF5" s="37" t="s">
        <v>93</v>
      </c>
      <c r="AG5" s="37" t="s">
        <v>94</v>
      </c>
      <c r="AH5" s="37" t="s">
        <v>95</v>
      </c>
      <c r="AI5" s="37" t="s">
        <v>6</v>
      </c>
      <c r="AJ5" s="37" t="s">
        <v>38</v>
      </c>
      <c r="AK5" s="37" t="s">
        <v>87</v>
      </c>
      <c r="AL5" s="37" t="s">
        <v>88</v>
      </c>
      <c r="AM5" s="37" t="s">
        <v>89</v>
      </c>
      <c r="AN5" s="37" t="s">
        <v>90</v>
      </c>
      <c r="AO5" s="37" t="s">
        <v>91</v>
      </c>
      <c r="AP5" s="37" t="s">
        <v>92</v>
      </c>
      <c r="AQ5" s="37" t="s">
        <v>93</v>
      </c>
      <c r="AR5" s="37" t="s">
        <v>94</v>
      </c>
      <c r="AS5" s="37" t="s">
        <v>95</v>
      </c>
      <c r="AT5" s="37" t="s">
        <v>96</v>
      </c>
      <c r="AU5" s="37" t="s">
        <v>38</v>
      </c>
      <c r="AV5" s="37" t="s">
        <v>87</v>
      </c>
      <c r="AW5" s="37" t="s">
        <v>88</v>
      </c>
      <c r="AX5" s="37" t="s">
        <v>89</v>
      </c>
      <c r="AY5" s="37" t="s">
        <v>90</v>
      </c>
      <c r="AZ5" s="37" t="s">
        <v>91</v>
      </c>
      <c r="BA5" s="37" t="s">
        <v>92</v>
      </c>
      <c r="BB5" s="37" t="s">
        <v>93</v>
      </c>
      <c r="BC5" s="37" t="s">
        <v>94</v>
      </c>
      <c r="BD5" s="37" t="s">
        <v>95</v>
      </c>
      <c r="BE5" s="37" t="s">
        <v>96</v>
      </c>
      <c r="BF5" s="37" t="s">
        <v>38</v>
      </c>
      <c r="BG5" s="37" t="s">
        <v>87</v>
      </c>
      <c r="BH5" s="37" t="s">
        <v>88</v>
      </c>
      <c r="BI5" s="37" t="s">
        <v>89</v>
      </c>
      <c r="BJ5" s="37" t="s">
        <v>90</v>
      </c>
      <c r="BK5" s="37" t="s">
        <v>91</v>
      </c>
      <c r="BL5" s="37" t="s">
        <v>92</v>
      </c>
      <c r="BM5" s="37" t="s">
        <v>93</v>
      </c>
      <c r="BN5" s="37" t="s">
        <v>94</v>
      </c>
      <c r="BO5" s="37" t="s">
        <v>95</v>
      </c>
      <c r="BP5" s="37" t="s">
        <v>96</v>
      </c>
      <c r="BQ5" s="37" t="s">
        <v>38</v>
      </c>
      <c r="BR5" s="37" t="s">
        <v>87</v>
      </c>
      <c r="BS5" s="37" t="s">
        <v>88</v>
      </c>
      <c r="BT5" s="37" t="s">
        <v>89</v>
      </c>
      <c r="BU5" s="37" t="s">
        <v>90</v>
      </c>
      <c r="BV5" s="37" t="s">
        <v>91</v>
      </c>
      <c r="BW5" s="37" t="s">
        <v>92</v>
      </c>
      <c r="BX5" s="37" t="s">
        <v>93</v>
      </c>
      <c r="BY5" s="37" t="s">
        <v>94</v>
      </c>
      <c r="BZ5" s="37" t="s">
        <v>95</v>
      </c>
      <c r="CA5" s="37" t="s">
        <v>96</v>
      </c>
      <c r="CB5" s="37" t="s">
        <v>38</v>
      </c>
      <c r="CC5" s="37" t="s">
        <v>87</v>
      </c>
      <c r="CD5" s="37" t="s">
        <v>88</v>
      </c>
      <c r="CE5" s="37" t="s">
        <v>89</v>
      </c>
      <c r="CF5" s="37" t="s">
        <v>90</v>
      </c>
      <c r="CG5" s="37" t="s">
        <v>91</v>
      </c>
      <c r="CH5" s="37" t="s">
        <v>92</v>
      </c>
      <c r="CI5" s="37" t="s">
        <v>93</v>
      </c>
      <c r="CJ5" s="37" t="s">
        <v>94</v>
      </c>
      <c r="CK5" s="37" t="s">
        <v>95</v>
      </c>
      <c r="CL5" s="37" t="s">
        <v>96</v>
      </c>
      <c r="CM5" s="37" t="s">
        <v>38</v>
      </c>
      <c r="CN5" s="37" t="s">
        <v>87</v>
      </c>
      <c r="CO5" s="37" t="s">
        <v>88</v>
      </c>
      <c r="CP5" s="37" t="s">
        <v>89</v>
      </c>
      <c r="CQ5" s="37" t="s">
        <v>90</v>
      </c>
      <c r="CR5" s="37" t="s">
        <v>91</v>
      </c>
      <c r="CS5" s="37" t="s">
        <v>92</v>
      </c>
      <c r="CT5" s="37" t="s">
        <v>93</v>
      </c>
      <c r="CU5" s="37" t="s">
        <v>94</v>
      </c>
      <c r="CV5" s="37" t="s">
        <v>95</v>
      </c>
      <c r="CW5" s="37" t="s">
        <v>96</v>
      </c>
      <c r="CX5" s="37" t="s">
        <v>38</v>
      </c>
      <c r="CY5" s="37" t="s">
        <v>87</v>
      </c>
      <c r="CZ5" s="37" t="s">
        <v>88</v>
      </c>
      <c r="DA5" s="37" t="s">
        <v>89</v>
      </c>
      <c r="DB5" s="37" t="s">
        <v>90</v>
      </c>
      <c r="DC5" s="37" t="s">
        <v>91</v>
      </c>
      <c r="DD5" s="37" t="s">
        <v>92</v>
      </c>
      <c r="DE5" s="37" t="s">
        <v>93</v>
      </c>
      <c r="DF5" s="37" t="s">
        <v>94</v>
      </c>
      <c r="DG5" s="37" t="s">
        <v>95</v>
      </c>
      <c r="DH5" s="37" t="s">
        <v>96</v>
      </c>
      <c r="DI5" s="37" t="s">
        <v>38</v>
      </c>
      <c r="DJ5" s="37" t="s">
        <v>87</v>
      </c>
      <c r="DK5" s="37" t="s">
        <v>88</v>
      </c>
      <c r="DL5" s="37" t="s">
        <v>89</v>
      </c>
      <c r="DM5" s="37" t="s">
        <v>90</v>
      </c>
      <c r="DN5" s="37" t="s">
        <v>91</v>
      </c>
      <c r="DO5" s="37" t="s">
        <v>92</v>
      </c>
      <c r="DP5" s="37" t="s">
        <v>93</v>
      </c>
      <c r="DQ5" s="37" t="s">
        <v>94</v>
      </c>
      <c r="DR5" s="37" t="s">
        <v>95</v>
      </c>
      <c r="DS5" s="37" t="s">
        <v>96</v>
      </c>
      <c r="DT5" s="37" t="s">
        <v>38</v>
      </c>
      <c r="DU5" s="37" t="s">
        <v>87</v>
      </c>
      <c r="DV5" s="37" t="s">
        <v>88</v>
      </c>
      <c r="DW5" s="37" t="s">
        <v>89</v>
      </c>
      <c r="DX5" s="37" t="s">
        <v>90</v>
      </c>
      <c r="DY5" s="37" t="s">
        <v>91</v>
      </c>
      <c r="DZ5" s="37" t="s">
        <v>92</v>
      </c>
      <c r="EA5" s="37" t="s">
        <v>93</v>
      </c>
      <c r="EB5" s="37" t="s">
        <v>94</v>
      </c>
      <c r="EC5" s="37" t="s">
        <v>95</v>
      </c>
      <c r="ED5" s="37" t="s">
        <v>96</v>
      </c>
      <c r="EE5" s="37" t="s">
        <v>38</v>
      </c>
      <c r="EF5" s="37" t="s">
        <v>87</v>
      </c>
      <c r="EG5" s="37" t="s">
        <v>88</v>
      </c>
      <c r="EH5" s="37" t="s">
        <v>89</v>
      </c>
      <c r="EI5" s="37" t="s">
        <v>90</v>
      </c>
      <c r="EJ5" s="37" t="s">
        <v>91</v>
      </c>
      <c r="EK5" s="37" t="s">
        <v>92</v>
      </c>
      <c r="EL5" s="37" t="s">
        <v>93</v>
      </c>
      <c r="EM5" s="37" t="s">
        <v>94</v>
      </c>
      <c r="EN5" s="37" t="s">
        <v>95</v>
      </c>
      <c r="EO5" s="37" t="s">
        <v>96</v>
      </c>
    </row>
    <row r="6" spans="1:148" s="27" customFormat="1" x14ac:dyDescent="0.15">
      <c r="A6" s="28" t="s">
        <v>97</v>
      </c>
      <c r="B6" s="33">
        <f t="shared" ref="B6:X6" si="1">B7</f>
        <v>2020</v>
      </c>
      <c r="C6" s="33">
        <f t="shared" si="1"/>
        <v>263222</v>
      </c>
      <c r="D6" s="33">
        <f t="shared" si="1"/>
        <v>46</v>
      </c>
      <c r="E6" s="33">
        <f t="shared" si="1"/>
        <v>17</v>
      </c>
      <c r="F6" s="33">
        <f t="shared" si="1"/>
        <v>1</v>
      </c>
      <c r="G6" s="33">
        <f t="shared" si="1"/>
        <v>0</v>
      </c>
      <c r="H6" s="33" t="str">
        <f t="shared" si="1"/>
        <v>京都府　久御山町</v>
      </c>
      <c r="I6" s="33" t="str">
        <f t="shared" si="1"/>
        <v>法適用</v>
      </c>
      <c r="J6" s="33" t="str">
        <f t="shared" si="1"/>
        <v>下水道事業</v>
      </c>
      <c r="K6" s="33" t="str">
        <f t="shared" si="1"/>
        <v>公共下水道</v>
      </c>
      <c r="L6" s="33" t="str">
        <f t="shared" si="1"/>
        <v>Cc1</v>
      </c>
      <c r="M6" s="33" t="str">
        <f t="shared" si="1"/>
        <v>非設置</v>
      </c>
      <c r="N6" s="38" t="str">
        <f t="shared" si="1"/>
        <v>-</v>
      </c>
      <c r="O6" s="38">
        <f t="shared" si="1"/>
        <v>76.27</v>
      </c>
      <c r="P6" s="38">
        <f t="shared" si="1"/>
        <v>99.87</v>
      </c>
      <c r="Q6" s="38">
        <f t="shared" si="1"/>
        <v>135.69</v>
      </c>
      <c r="R6" s="38">
        <f t="shared" si="1"/>
        <v>1944</v>
      </c>
      <c r="S6" s="38">
        <f t="shared" si="1"/>
        <v>15787</v>
      </c>
      <c r="T6" s="38">
        <f t="shared" si="1"/>
        <v>13.86</v>
      </c>
      <c r="U6" s="38">
        <f t="shared" si="1"/>
        <v>1139.03</v>
      </c>
      <c r="V6" s="38">
        <f t="shared" si="1"/>
        <v>15699</v>
      </c>
      <c r="W6" s="38">
        <f t="shared" si="1"/>
        <v>5.18</v>
      </c>
      <c r="X6" s="38">
        <f t="shared" si="1"/>
        <v>3030.69</v>
      </c>
      <c r="Y6" s="42" t="str">
        <f t="shared" ref="Y6:AH6" si="2">IF(Y7="",NA(),Y7)</f>
        <v>-</v>
      </c>
      <c r="Z6" s="42">
        <f t="shared" si="2"/>
        <v>108.43</v>
      </c>
      <c r="AA6" s="42">
        <f t="shared" si="2"/>
        <v>99.67</v>
      </c>
      <c r="AB6" s="42">
        <f t="shared" si="2"/>
        <v>103.94</v>
      </c>
      <c r="AC6" s="42">
        <f t="shared" si="2"/>
        <v>112.82</v>
      </c>
      <c r="AD6" s="42" t="str">
        <f t="shared" si="2"/>
        <v>-</v>
      </c>
      <c r="AE6" s="42">
        <f t="shared" si="2"/>
        <v>108.11</v>
      </c>
      <c r="AF6" s="42">
        <f t="shared" si="2"/>
        <v>104.14</v>
      </c>
      <c r="AG6" s="42">
        <f t="shared" si="2"/>
        <v>106.81</v>
      </c>
      <c r="AH6" s="42">
        <f t="shared" si="2"/>
        <v>106.5</v>
      </c>
      <c r="AI6" s="38" t="str">
        <f>IF(AI7="","",IF(AI7="-","【-】","【"&amp;SUBSTITUTE(TEXT(AI7,"#,##0.00"),"-","△")&amp;"】"))</f>
        <v>【106.67】</v>
      </c>
      <c r="AJ6" s="42" t="str">
        <f t="shared" ref="AJ6:AS6" si="3">IF(AJ7="",NA(),AJ7)</f>
        <v>-</v>
      </c>
      <c r="AK6" s="38">
        <f t="shared" si="3"/>
        <v>0</v>
      </c>
      <c r="AL6" s="38">
        <f t="shared" si="3"/>
        <v>0</v>
      </c>
      <c r="AM6" s="38">
        <f t="shared" si="3"/>
        <v>0</v>
      </c>
      <c r="AN6" s="38">
        <f t="shared" si="3"/>
        <v>0</v>
      </c>
      <c r="AO6" s="42" t="str">
        <f t="shared" si="3"/>
        <v>-</v>
      </c>
      <c r="AP6" s="42">
        <f t="shared" si="3"/>
        <v>86.54</v>
      </c>
      <c r="AQ6" s="42">
        <f t="shared" si="3"/>
        <v>73.180000000000007</v>
      </c>
      <c r="AR6" s="42">
        <f t="shared" si="3"/>
        <v>34.4</v>
      </c>
      <c r="AS6" s="42">
        <f t="shared" si="3"/>
        <v>18.36</v>
      </c>
      <c r="AT6" s="38" t="str">
        <f>IF(AT7="","",IF(AT7="-","【-】","【"&amp;SUBSTITUTE(TEXT(AT7,"#,##0.00"),"-","△")&amp;"】"))</f>
        <v>【3.64】</v>
      </c>
      <c r="AU6" s="42" t="str">
        <f t="shared" ref="AU6:BD6" si="4">IF(AU7="",NA(),AU7)</f>
        <v>-</v>
      </c>
      <c r="AV6" s="42">
        <f t="shared" si="4"/>
        <v>77.19</v>
      </c>
      <c r="AW6" s="42">
        <f t="shared" si="4"/>
        <v>77.62</v>
      </c>
      <c r="AX6" s="42">
        <f t="shared" si="4"/>
        <v>97.62</v>
      </c>
      <c r="AY6" s="42">
        <f t="shared" si="4"/>
        <v>114.6</v>
      </c>
      <c r="AZ6" s="42" t="str">
        <f t="shared" si="4"/>
        <v>-</v>
      </c>
      <c r="BA6" s="42">
        <f t="shared" si="4"/>
        <v>62.25</v>
      </c>
      <c r="BB6" s="42">
        <f t="shared" si="4"/>
        <v>52.32</v>
      </c>
      <c r="BC6" s="42">
        <f t="shared" si="4"/>
        <v>68.17</v>
      </c>
      <c r="BD6" s="42">
        <f t="shared" si="4"/>
        <v>55.6</v>
      </c>
      <c r="BE6" s="38" t="str">
        <f>IF(BE7="","",IF(BE7="-","【-】","【"&amp;SUBSTITUTE(TEXT(BE7,"#,##0.00"),"-","△")&amp;"】"))</f>
        <v>【67.52】</v>
      </c>
      <c r="BF6" s="42" t="str">
        <f t="shared" ref="BF6:BO6" si="5">IF(BF7="",NA(),BF7)</f>
        <v>-</v>
      </c>
      <c r="BG6" s="42">
        <f t="shared" si="5"/>
        <v>545.45000000000005</v>
      </c>
      <c r="BH6" s="42">
        <f t="shared" si="5"/>
        <v>555.39</v>
      </c>
      <c r="BI6" s="42">
        <f t="shared" si="5"/>
        <v>477.97</v>
      </c>
      <c r="BJ6" s="42">
        <f t="shared" si="5"/>
        <v>433.67</v>
      </c>
      <c r="BK6" s="42" t="str">
        <f t="shared" si="5"/>
        <v>-</v>
      </c>
      <c r="BL6" s="42">
        <f t="shared" si="5"/>
        <v>966.33</v>
      </c>
      <c r="BM6" s="42">
        <f t="shared" si="5"/>
        <v>958.81</v>
      </c>
      <c r="BN6" s="42">
        <f t="shared" si="5"/>
        <v>789.44</v>
      </c>
      <c r="BO6" s="42">
        <f t="shared" si="5"/>
        <v>789.08</v>
      </c>
      <c r="BP6" s="38" t="str">
        <f>IF(BP7="","",IF(BP7="-","【-】","【"&amp;SUBSTITUTE(TEXT(BP7,"#,##0.00"),"-","△")&amp;"】"))</f>
        <v>【705.21】</v>
      </c>
      <c r="BQ6" s="42" t="str">
        <f t="shared" ref="BQ6:BZ6" si="6">IF(BQ7="",NA(),BQ7)</f>
        <v>-</v>
      </c>
      <c r="BR6" s="42">
        <f t="shared" si="6"/>
        <v>96.25</v>
      </c>
      <c r="BS6" s="42">
        <f t="shared" si="6"/>
        <v>84.51</v>
      </c>
      <c r="BT6" s="42">
        <f t="shared" si="6"/>
        <v>89.36</v>
      </c>
      <c r="BU6" s="42">
        <f t="shared" si="6"/>
        <v>98.05</v>
      </c>
      <c r="BV6" s="42" t="str">
        <f t="shared" si="6"/>
        <v>-</v>
      </c>
      <c r="BW6" s="42">
        <f t="shared" si="6"/>
        <v>81.739999999999995</v>
      </c>
      <c r="BX6" s="42">
        <f t="shared" si="6"/>
        <v>82.88</v>
      </c>
      <c r="BY6" s="42">
        <f t="shared" si="6"/>
        <v>87.29</v>
      </c>
      <c r="BZ6" s="42">
        <f t="shared" si="6"/>
        <v>88.25</v>
      </c>
      <c r="CA6" s="38" t="str">
        <f>IF(CA7="","",IF(CA7="-","【-】","【"&amp;SUBSTITUTE(TEXT(CA7,"#,##0.00"),"-","△")&amp;"】"))</f>
        <v>【98.96】</v>
      </c>
      <c r="CB6" s="42" t="str">
        <f t="shared" ref="CB6:CK6" si="7">IF(CB7="",NA(),CB7)</f>
        <v>-</v>
      </c>
      <c r="CC6" s="42">
        <f t="shared" si="7"/>
        <v>130.08000000000001</v>
      </c>
      <c r="CD6" s="42">
        <f t="shared" si="7"/>
        <v>145.30000000000001</v>
      </c>
      <c r="CE6" s="42">
        <f t="shared" si="7"/>
        <v>139.63</v>
      </c>
      <c r="CF6" s="42">
        <f t="shared" si="7"/>
        <v>127.07</v>
      </c>
      <c r="CG6" s="42" t="str">
        <f t="shared" si="7"/>
        <v>-</v>
      </c>
      <c r="CH6" s="42">
        <f t="shared" si="7"/>
        <v>194.31</v>
      </c>
      <c r="CI6" s="42">
        <f t="shared" si="7"/>
        <v>190.99</v>
      </c>
      <c r="CJ6" s="42">
        <f t="shared" si="7"/>
        <v>176.67</v>
      </c>
      <c r="CK6" s="42">
        <f t="shared" si="7"/>
        <v>176.37</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f t="shared" si="8"/>
        <v>53.5</v>
      </c>
      <c r="CT6" s="42">
        <f t="shared" si="8"/>
        <v>52.58</v>
      </c>
      <c r="CU6" s="42">
        <f t="shared" si="8"/>
        <v>57.42</v>
      </c>
      <c r="CV6" s="42">
        <f t="shared" si="8"/>
        <v>56.72</v>
      </c>
      <c r="CW6" s="38" t="str">
        <f>IF(CW7="","",IF(CW7="-","【-】","【"&amp;SUBSTITUTE(TEXT(CW7,"#,##0.00"),"-","△")&amp;"】"))</f>
        <v>【59.57】</v>
      </c>
      <c r="CX6" s="42" t="str">
        <f t="shared" ref="CX6:DG6" si="9">IF(CX7="",NA(),CX7)</f>
        <v>-</v>
      </c>
      <c r="CY6" s="42">
        <f t="shared" si="9"/>
        <v>97.74</v>
      </c>
      <c r="CZ6" s="42">
        <f t="shared" si="9"/>
        <v>98.16</v>
      </c>
      <c r="DA6" s="42">
        <f t="shared" si="9"/>
        <v>98.76</v>
      </c>
      <c r="DB6" s="42">
        <f t="shared" si="9"/>
        <v>93.1</v>
      </c>
      <c r="DC6" s="42" t="str">
        <f t="shared" si="9"/>
        <v>-</v>
      </c>
      <c r="DD6" s="42">
        <f t="shared" si="9"/>
        <v>83.51</v>
      </c>
      <c r="DE6" s="42">
        <f t="shared" si="9"/>
        <v>83.02</v>
      </c>
      <c r="DF6" s="42">
        <f t="shared" si="9"/>
        <v>90.42</v>
      </c>
      <c r="DG6" s="42">
        <f t="shared" si="9"/>
        <v>90.72</v>
      </c>
      <c r="DH6" s="38" t="str">
        <f>IF(DH7="","",IF(DH7="-","【-】","【"&amp;SUBSTITUTE(TEXT(DH7,"#,##0.00"),"-","△")&amp;"】"))</f>
        <v>【95.57】</v>
      </c>
      <c r="DI6" s="42" t="str">
        <f t="shared" ref="DI6:DR6" si="10">IF(DI7="",NA(),DI7)</f>
        <v>-</v>
      </c>
      <c r="DJ6" s="42">
        <f t="shared" si="10"/>
        <v>3.08</v>
      </c>
      <c r="DK6" s="42">
        <f t="shared" si="10"/>
        <v>6.15</v>
      </c>
      <c r="DL6" s="42">
        <f t="shared" si="10"/>
        <v>9.0500000000000007</v>
      </c>
      <c r="DM6" s="42">
        <f t="shared" si="10"/>
        <v>11.99</v>
      </c>
      <c r="DN6" s="42" t="str">
        <f t="shared" si="10"/>
        <v>-</v>
      </c>
      <c r="DO6" s="42">
        <f t="shared" si="10"/>
        <v>21.16</v>
      </c>
      <c r="DP6" s="42">
        <f t="shared" si="10"/>
        <v>15.95</v>
      </c>
      <c r="DQ6" s="42">
        <f t="shared" si="10"/>
        <v>29.23</v>
      </c>
      <c r="DR6" s="42">
        <f t="shared" si="10"/>
        <v>20.78</v>
      </c>
      <c r="DS6" s="38" t="str">
        <f>IF(DS7="","",IF(DS7="-","【-】","【"&amp;SUBSTITUTE(TEXT(DS7,"#,##0.00"),"-","△")&amp;"】"))</f>
        <v>【36.52】</v>
      </c>
      <c r="DT6" s="42" t="str">
        <f t="shared" ref="DT6:EC6" si="11">IF(DT7="",NA(),DT7)</f>
        <v>-</v>
      </c>
      <c r="DU6" s="38">
        <f t="shared" si="11"/>
        <v>0</v>
      </c>
      <c r="DV6" s="38">
        <f t="shared" si="11"/>
        <v>0</v>
      </c>
      <c r="DW6" s="42">
        <f t="shared" si="11"/>
        <v>3.43</v>
      </c>
      <c r="DX6" s="42">
        <f t="shared" si="11"/>
        <v>3.28</v>
      </c>
      <c r="DY6" s="42" t="str">
        <f t="shared" si="11"/>
        <v>-</v>
      </c>
      <c r="DZ6" s="38">
        <f t="shared" si="11"/>
        <v>0</v>
      </c>
      <c r="EA6" s="38">
        <f t="shared" si="11"/>
        <v>0</v>
      </c>
      <c r="EB6" s="42">
        <f t="shared" si="11"/>
        <v>1.37</v>
      </c>
      <c r="EC6" s="42">
        <f t="shared" si="11"/>
        <v>1.34</v>
      </c>
      <c r="ED6" s="38" t="str">
        <f>IF(ED7="","",IF(ED7="-","【-】","【"&amp;SUBSTITUTE(TEXT(ED7,"#,##0.00"),"-","△")&amp;"】"))</f>
        <v>【5.72】</v>
      </c>
      <c r="EE6" s="42" t="str">
        <f t="shared" ref="EE6:EN6" si="12">IF(EE7="",NA(),EE7)</f>
        <v>-</v>
      </c>
      <c r="EF6" s="38">
        <f t="shared" si="12"/>
        <v>0</v>
      </c>
      <c r="EG6" s="38">
        <f t="shared" si="12"/>
        <v>0</v>
      </c>
      <c r="EH6" s="38">
        <f t="shared" si="12"/>
        <v>0</v>
      </c>
      <c r="EI6" s="38">
        <f t="shared" si="12"/>
        <v>0</v>
      </c>
      <c r="EJ6" s="42" t="str">
        <f t="shared" si="12"/>
        <v>-</v>
      </c>
      <c r="EK6" s="42">
        <f t="shared" si="12"/>
        <v>0.16</v>
      </c>
      <c r="EL6" s="42">
        <f t="shared" si="12"/>
        <v>0.13</v>
      </c>
      <c r="EM6" s="42">
        <f t="shared" si="12"/>
        <v>0.17</v>
      </c>
      <c r="EN6" s="42">
        <f t="shared" si="12"/>
        <v>0.15</v>
      </c>
      <c r="EO6" s="38" t="str">
        <f>IF(EO7="","",IF(EO7="-","【-】","【"&amp;SUBSTITUTE(TEXT(EO7,"#,##0.00"),"-","△")&amp;"】"))</f>
        <v>【0.30】</v>
      </c>
    </row>
    <row r="7" spans="1:148" s="27" customFormat="1" x14ac:dyDescent="0.15">
      <c r="A7" s="28"/>
      <c r="B7" s="34">
        <v>2020</v>
      </c>
      <c r="C7" s="34">
        <v>263222</v>
      </c>
      <c r="D7" s="34">
        <v>46</v>
      </c>
      <c r="E7" s="34">
        <v>17</v>
      </c>
      <c r="F7" s="34">
        <v>1</v>
      </c>
      <c r="G7" s="34">
        <v>0</v>
      </c>
      <c r="H7" s="34" t="s">
        <v>98</v>
      </c>
      <c r="I7" s="34" t="s">
        <v>99</v>
      </c>
      <c r="J7" s="34" t="s">
        <v>100</v>
      </c>
      <c r="K7" s="34" t="s">
        <v>101</v>
      </c>
      <c r="L7" s="34" t="s">
        <v>25</v>
      </c>
      <c r="M7" s="34" t="s">
        <v>102</v>
      </c>
      <c r="N7" s="39" t="s">
        <v>103</v>
      </c>
      <c r="O7" s="39">
        <v>76.27</v>
      </c>
      <c r="P7" s="39">
        <v>99.87</v>
      </c>
      <c r="Q7" s="39">
        <v>135.69</v>
      </c>
      <c r="R7" s="39">
        <v>1944</v>
      </c>
      <c r="S7" s="39">
        <v>15787</v>
      </c>
      <c r="T7" s="39">
        <v>13.86</v>
      </c>
      <c r="U7" s="39">
        <v>1139.03</v>
      </c>
      <c r="V7" s="39">
        <v>15699</v>
      </c>
      <c r="W7" s="39">
        <v>5.18</v>
      </c>
      <c r="X7" s="39">
        <v>3030.69</v>
      </c>
      <c r="Y7" s="39" t="s">
        <v>103</v>
      </c>
      <c r="Z7" s="39">
        <v>108.43</v>
      </c>
      <c r="AA7" s="39">
        <v>99.67</v>
      </c>
      <c r="AB7" s="39">
        <v>103.94</v>
      </c>
      <c r="AC7" s="39">
        <v>112.82</v>
      </c>
      <c r="AD7" s="39" t="s">
        <v>103</v>
      </c>
      <c r="AE7" s="39">
        <v>108.11</v>
      </c>
      <c r="AF7" s="39">
        <v>104.14</v>
      </c>
      <c r="AG7" s="39">
        <v>106.81</v>
      </c>
      <c r="AH7" s="39">
        <v>106.5</v>
      </c>
      <c r="AI7" s="39">
        <v>106.67</v>
      </c>
      <c r="AJ7" s="39" t="s">
        <v>103</v>
      </c>
      <c r="AK7" s="39">
        <v>0</v>
      </c>
      <c r="AL7" s="39">
        <v>0</v>
      </c>
      <c r="AM7" s="39">
        <v>0</v>
      </c>
      <c r="AN7" s="39">
        <v>0</v>
      </c>
      <c r="AO7" s="39" t="s">
        <v>103</v>
      </c>
      <c r="AP7" s="39">
        <v>86.54</v>
      </c>
      <c r="AQ7" s="39">
        <v>73.180000000000007</v>
      </c>
      <c r="AR7" s="39">
        <v>34.4</v>
      </c>
      <c r="AS7" s="39">
        <v>18.36</v>
      </c>
      <c r="AT7" s="39">
        <v>3.64</v>
      </c>
      <c r="AU7" s="39" t="s">
        <v>103</v>
      </c>
      <c r="AV7" s="39">
        <v>77.19</v>
      </c>
      <c r="AW7" s="39">
        <v>77.62</v>
      </c>
      <c r="AX7" s="39">
        <v>97.62</v>
      </c>
      <c r="AY7" s="39">
        <v>114.6</v>
      </c>
      <c r="AZ7" s="39" t="s">
        <v>103</v>
      </c>
      <c r="BA7" s="39">
        <v>62.25</v>
      </c>
      <c r="BB7" s="39">
        <v>52.32</v>
      </c>
      <c r="BC7" s="39">
        <v>68.17</v>
      </c>
      <c r="BD7" s="39">
        <v>55.6</v>
      </c>
      <c r="BE7" s="39">
        <v>67.52</v>
      </c>
      <c r="BF7" s="39" t="s">
        <v>103</v>
      </c>
      <c r="BG7" s="39">
        <v>545.45000000000005</v>
      </c>
      <c r="BH7" s="39">
        <v>555.39</v>
      </c>
      <c r="BI7" s="39">
        <v>477.97</v>
      </c>
      <c r="BJ7" s="39">
        <v>433.67</v>
      </c>
      <c r="BK7" s="39" t="s">
        <v>103</v>
      </c>
      <c r="BL7" s="39">
        <v>966.33</v>
      </c>
      <c r="BM7" s="39">
        <v>958.81</v>
      </c>
      <c r="BN7" s="39">
        <v>789.44</v>
      </c>
      <c r="BO7" s="39">
        <v>789.08</v>
      </c>
      <c r="BP7" s="39">
        <v>705.21</v>
      </c>
      <c r="BQ7" s="39" t="s">
        <v>103</v>
      </c>
      <c r="BR7" s="39">
        <v>96.25</v>
      </c>
      <c r="BS7" s="39">
        <v>84.51</v>
      </c>
      <c r="BT7" s="39">
        <v>89.36</v>
      </c>
      <c r="BU7" s="39">
        <v>98.05</v>
      </c>
      <c r="BV7" s="39" t="s">
        <v>103</v>
      </c>
      <c r="BW7" s="39">
        <v>81.739999999999995</v>
      </c>
      <c r="BX7" s="39">
        <v>82.88</v>
      </c>
      <c r="BY7" s="39">
        <v>87.29</v>
      </c>
      <c r="BZ7" s="39">
        <v>88.25</v>
      </c>
      <c r="CA7" s="39">
        <v>98.96</v>
      </c>
      <c r="CB7" s="39" t="s">
        <v>103</v>
      </c>
      <c r="CC7" s="39">
        <v>130.08000000000001</v>
      </c>
      <c r="CD7" s="39">
        <v>145.30000000000001</v>
      </c>
      <c r="CE7" s="39">
        <v>139.63</v>
      </c>
      <c r="CF7" s="39">
        <v>127.07</v>
      </c>
      <c r="CG7" s="39" t="s">
        <v>103</v>
      </c>
      <c r="CH7" s="39">
        <v>194.31</v>
      </c>
      <c r="CI7" s="39">
        <v>190.99</v>
      </c>
      <c r="CJ7" s="39">
        <v>176.67</v>
      </c>
      <c r="CK7" s="39">
        <v>176.37</v>
      </c>
      <c r="CL7" s="39">
        <v>134.52000000000001</v>
      </c>
      <c r="CM7" s="39" t="s">
        <v>103</v>
      </c>
      <c r="CN7" s="39" t="s">
        <v>103</v>
      </c>
      <c r="CO7" s="39" t="s">
        <v>103</v>
      </c>
      <c r="CP7" s="39" t="s">
        <v>103</v>
      </c>
      <c r="CQ7" s="39" t="s">
        <v>103</v>
      </c>
      <c r="CR7" s="39" t="s">
        <v>103</v>
      </c>
      <c r="CS7" s="39">
        <v>53.5</v>
      </c>
      <c r="CT7" s="39">
        <v>52.58</v>
      </c>
      <c r="CU7" s="39">
        <v>57.42</v>
      </c>
      <c r="CV7" s="39">
        <v>56.72</v>
      </c>
      <c r="CW7" s="39">
        <v>59.57</v>
      </c>
      <c r="CX7" s="39" t="s">
        <v>103</v>
      </c>
      <c r="CY7" s="39">
        <v>97.74</v>
      </c>
      <c r="CZ7" s="39">
        <v>98.16</v>
      </c>
      <c r="DA7" s="39">
        <v>98.76</v>
      </c>
      <c r="DB7" s="39">
        <v>93.1</v>
      </c>
      <c r="DC7" s="39" t="s">
        <v>103</v>
      </c>
      <c r="DD7" s="39">
        <v>83.51</v>
      </c>
      <c r="DE7" s="39">
        <v>83.02</v>
      </c>
      <c r="DF7" s="39">
        <v>90.42</v>
      </c>
      <c r="DG7" s="39">
        <v>90.72</v>
      </c>
      <c r="DH7" s="39">
        <v>95.57</v>
      </c>
      <c r="DI7" s="39" t="s">
        <v>103</v>
      </c>
      <c r="DJ7" s="39">
        <v>3.08</v>
      </c>
      <c r="DK7" s="39">
        <v>6.15</v>
      </c>
      <c r="DL7" s="39">
        <v>9.0500000000000007</v>
      </c>
      <c r="DM7" s="39">
        <v>11.99</v>
      </c>
      <c r="DN7" s="39" t="s">
        <v>103</v>
      </c>
      <c r="DO7" s="39">
        <v>21.16</v>
      </c>
      <c r="DP7" s="39">
        <v>15.95</v>
      </c>
      <c r="DQ7" s="39">
        <v>29.23</v>
      </c>
      <c r="DR7" s="39">
        <v>20.78</v>
      </c>
      <c r="DS7" s="39">
        <v>36.520000000000003</v>
      </c>
      <c r="DT7" s="39" t="s">
        <v>103</v>
      </c>
      <c r="DU7" s="39">
        <v>0</v>
      </c>
      <c r="DV7" s="39">
        <v>0</v>
      </c>
      <c r="DW7" s="39">
        <v>3.43</v>
      </c>
      <c r="DX7" s="39">
        <v>3.28</v>
      </c>
      <c r="DY7" s="39" t="s">
        <v>103</v>
      </c>
      <c r="DZ7" s="39">
        <v>0</v>
      </c>
      <c r="EA7" s="39">
        <v>0</v>
      </c>
      <c r="EB7" s="39">
        <v>1.37</v>
      </c>
      <c r="EC7" s="39">
        <v>1.34</v>
      </c>
      <c r="ED7" s="39">
        <v>5.72</v>
      </c>
      <c r="EE7" s="39" t="s">
        <v>103</v>
      </c>
      <c r="EF7" s="39">
        <v>0</v>
      </c>
      <c r="EG7" s="39">
        <v>0</v>
      </c>
      <c r="EH7" s="39">
        <v>0</v>
      </c>
      <c r="EI7" s="39">
        <v>0</v>
      </c>
      <c r="EJ7" s="39" t="s">
        <v>103</v>
      </c>
      <c r="EK7" s="39">
        <v>0.16</v>
      </c>
      <c r="EL7" s="39">
        <v>0.13</v>
      </c>
      <c r="EM7" s="39">
        <v>0.17</v>
      </c>
      <c r="EN7" s="39">
        <v>0.15</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105</v>
      </c>
      <c r="C9" s="29" t="s">
        <v>106</v>
      </c>
      <c r="D9" s="29" t="s">
        <v>107</v>
      </c>
      <c r="E9" s="29" t="s">
        <v>108</v>
      </c>
      <c r="F9" s="29" t="s">
        <v>109</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62</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104</v>
      </c>
    </row>
    <row r="12" spans="1:148" x14ac:dyDescent="0.15">
      <c r="B12">
        <v>1</v>
      </c>
      <c r="C12">
        <v>1</v>
      </c>
      <c r="D12">
        <v>1</v>
      </c>
      <c r="E12">
        <v>1</v>
      </c>
      <c r="F12">
        <v>2</v>
      </c>
      <c r="G12" t="s">
        <v>110</v>
      </c>
    </row>
    <row r="13" spans="1:148" x14ac:dyDescent="0.15">
      <c r="B13" t="s">
        <v>111</v>
      </c>
      <c r="C13" t="s">
        <v>111</v>
      </c>
      <c r="D13" t="s">
        <v>111</v>
      </c>
      <c r="E13" t="s">
        <v>9</v>
      </c>
      <c r="F13" t="s">
        <v>9</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2021-12-03T07:15:07Z</dcterms:created>
  <dcterms:modified xsi:type="dcterms:W3CDTF">2022-02-18T10:24:51Z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2022-01-24T07:19:50Z</vt:filetime>
  </property>
</Properties>
</file>