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6 大山崎町\"/>
    </mc:Choice>
  </mc:AlternateContent>
  <xr:revisionPtr revIDLastSave="0" documentId="13_ncr:1_{46AA563D-D58D-4C76-AC4C-EABBB09D7508}" xr6:coauthVersionLast="36" xr6:coauthVersionMax="36" xr10:uidLastSave="{00000000-0000-0000-0000-000000000000}"/>
  <workbookProtection workbookAlgorithmName="SHA-512" workbookHashValue="Bk5+guyMjfZCfcXeOi57+bEruDFo1t0bCoLigHXP4MKMZjY8h4vfTs1qe+ge6rnnQFJqHbXKpY9XT3AatK8IrA==" workbookSaltValue="aCIgb1aYfgVpA+iHkE7kpw=="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BB10" i="4"/>
  <c r="AT10" i="4"/>
  <c r="W10" i="4"/>
  <c r="B10" i="4"/>
  <c r="BB8" i="4"/>
  <c r="AT8" i="4"/>
  <c r="AL8" i="4"/>
  <c r="W8" i="4"/>
  <c r="P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<sst xmlns="http://schemas.openxmlformats.org/spreadsheetml/2006/main" count="228" uniqueCount="113">
  <si>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</si>
  <si>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</si>
  <si>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</si>
  <si>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</si>
  <si>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</si>
  <si>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</si>
  <si>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</si>
  <si>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</si>
  <si>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</si>
  <si>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</si>
  <si>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</si>
  <si>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</si>
  <si>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</si>
  <si>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</si>
  <si>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</si>
  <si>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</si>
  <si>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</si>
  <si>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</si>
  <si>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</si>
  <si>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</si>
  <si>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</si>
  <si>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</si>
  <si>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</si>
  <si>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</si>
  <si>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</si>
  <si>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</si>
  <si>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</si>
  <si>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</si>
  <si>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</si>
  <si>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</si>
  <si>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</si>
  <si>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</si>
  <si>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</si>
  <si>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</si>
  <si>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</si>
  <si>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</si>
  <si>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</si>
  <si>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</si>
  <si>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</si>
  <si>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</si>
  <si>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</si>
  <si>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</si>
  <si>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</si>
  <si>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</si>
  <si>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</si>
  <si>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</si>
  <si>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</si>
  <si>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</si>
  <si>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</si>
  <si>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</si>
  <si>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</si>
  <si>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</si>
  <si>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</si>
  <si>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</si>
  <si>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</si>
  <si>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</si>
  <si>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</si>
  <si>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</si>
  <si>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</si>
  <si>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</si>
  <si>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</si>
  <si>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</si>
  <si>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</si>
  <si>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</si>
  <si>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</si>
  <si>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</si>
  <si>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</si>
  <si>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</si>
  <si>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</si>
  <si>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</si>
  <si>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</si>
  <si>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</si>
  <si>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</si>
  <si>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</si>
  <si>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</si>
  <si>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</si>
  <si>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</si>
  <si>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</si>
  <si>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</si>
  <si>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</si>
  <si>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</si>
  <si>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</si>
  <si>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</si>
  <si>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</si>
  <si>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</si>
  <si>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</si>
  <si>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</si>
  <si>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</si>
  <si>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</si>
  <si>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</si>
  <si>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</si>
  <si>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</si>
  <si>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</si>
  <si>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</si>
  <si>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</si>
  <si>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</si>
  <si>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</si>
  <si>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</si>
  <si>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</si>
  <si>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</si>
  <si>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</si>
  <si>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</si>
  <si>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</si>
  <si>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</si>
  <si>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</si>
  <si>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</si>
  <si>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</si>
  <si>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</si>
  <si>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</si>
  <si>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</si>
  <si>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においては、経常収支比率は100%を上回っており、費用を収益でまかなえている。一方、料金回収率は100%を下回っているが、これは令和２年度に新型コロナウイルス対策に係る減免を実施した結果、減免分を一般会計補助金で補填したためである。令和２年度は収支が改善したが、類似団体と比べても突出して高い累積欠損金比率を含めて、経営の改善に努める必要がある。
　流動比率については、近年減少傾向にあり他団体の平均を上回っており、支払能力としては現状十分に余裕がある。
　企業債残高対給水収益比率については、企業債残高は増加傾向にあるが、令和２年度において急増したのは、令和２年度に実施した新型コロナウイルス対策に係る減免の影響が大きいためである。
　経営の効率性を示す、給水原価・施設利用率・有収率については、有収率は類似団体と比べても効率性が高いといえるが、給水原価・施設利用率は類似団体と比べて効率性が低いため、将来的に施設の更新投資等を見直すことにより、施設利用率の向上、並びに給水原価の低減を図る必要がある。</t>
    <rPh sb="24" eb="25">
      <t>ウエ</t>
    </rPh>
    <rPh sb="45" eb="47">
      <t>イッポウ</t>
    </rPh>
    <rPh sb="70" eb="72">
      <t>レイワ</t>
    </rPh>
    <rPh sb="73" eb="75">
      <t>ネンド</t>
    </rPh>
    <rPh sb="76" eb="78">
      <t>シンガタ</t>
    </rPh>
    <rPh sb="85" eb="87">
      <t>タイサク</t>
    </rPh>
    <rPh sb="88" eb="89">
      <t>カカ</t>
    </rPh>
    <rPh sb="90" eb="92">
      <t>ゲンメン</t>
    </rPh>
    <rPh sb="93" eb="95">
      <t>ジッシ</t>
    </rPh>
    <rPh sb="97" eb="99">
      <t>ケッカ</t>
    </rPh>
    <rPh sb="100" eb="102">
      <t>ゲンメン</t>
    </rPh>
    <rPh sb="102" eb="103">
      <t>ブン</t>
    </rPh>
    <rPh sb="104" eb="108">
      <t>イッパンカイケイ</t>
    </rPh>
    <rPh sb="108" eb="111">
      <t>ホジョキン</t>
    </rPh>
    <rPh sb="112" eb="114">
      <t>ホテン</t>
    </rPh>
    <rPh sb="122" eb="124">
      <t>レイワ</t>
    </rPh>
    <rPh sb="125" eb="127">
      <t>ネンド</t>
    </rPh>
    <rPh sb="128" eb="130">
      <t>シュウシ</t>
    </rPh>
    <rPh sb="131" eb="133">
      <t>カイゼン</t>
    </rPh>
    <rPh sb="204" eb="206">
      <t>ヘイキン</t>
    </rPh>
    <rPh sb="207" eb="209">
      <t>ウワマワ</t>
    </rPh>
    <rPh sb="268" eb="270">
      <t>レイワ</t>
    </rPh>
    <rPh sb="271" eb="273">
      <t>ネンド</t>
    </rPh>
    <rPh sb="277" eb="279">
      <t>キュウゾウ</t>
    </rPh>
    <rPh sb="284" eb="286">
      <t>レイワ</t>
    </rPh>
    <rPh sb="287" eb="289">
      <t>ネンド</t>
    </rPh>
    <rPh sb="290" eb="292">
      <t>ジッシ</t>
    </rPh>
    <rPh sb="294" eb="296">
      <t>シンガタ</t>
    </rPh>
    <rPh sb="303" eb="305">
      <t>タイサク</t>
    </rPh>
    <rPh sb="306" eb="307">
      <t>カカ</t>
    </rPh>
    <rPh sb="308" eb="310">
      <t>ゲンメン</t>
    </rPh>
    <rPh sb="311" eb="313">
      <t>エイキョウ</t>
    </rPh>
    <rPh sb="314" eb="315">
      <t>オオ</t>
    </rPh>
    <phoneticPr fontId="4"/>
  </si>
  <si>
    <t>　経営の健全性・効率性に係る部分については、事業を取り巻く環境として、水需要の減少に伴い水道料金収入が減少していること、水道事業は、過去の設備投資などの固定費が大半を占めており、単年度での大幅な費用削減が難しいことから、収支及び累積欠損金比率などの経営の状況は引続き厳しい状態である。
　また、老朽化の対策についても厳しい経営状況であることから十分な更新投資を行えていない状態である。
　以上から、「アセットマネジメント」及び「経営戦略」等の実施により、更新投資のダウンサイジング・平準化及び収益の見直しを図る。</t>
    <phoneticPr fontId="4"/>
  </si>
  <si>
    <t>　昭和４０年代から昭和５０年代にかけて住宅開発等により布設した多くの管路が順次更新時期を迎えている。そのため、経年管の更新を継続的に進めており、管路経年化率は減少傾向であるものの、管路経年化率は類似団体平均値を上回っており、他団体と比べて老朽化が進んでいることから、引き続き経年管の更新を進めていく必要がある
　令和２年度においては、配水管布設替工事等を実施したことから、管路の更新率は類似団体平均値を上回った。
　令和３年度以降は引き続き、経年化率の低下に向けて、管路更新事業を実施する予定である。
　また、施設においても、水道施設整備計画に基づき、計画的に更新・統合を行い、老朽化の改善を進めている。</t>
    <rPh sb="193" eb="195">
      <t>ルイジ</t>
    </rPh>
    <rPh sb="195" eb="197">
      <t>ダンタイ</t>
    </rPh>
    <rPh sb="197" eb="199">
      <t>ヘイキン</t>
    </rPh>
    <rPh sb="199" eb="200">
      <t>チ</t>
    </rPh>
    <rPh sb="201" eb="20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</si>
</sst>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1.22</c:v>
                </c:pt>
                <c:pt idx="1">
                  <c:v>1.79</c:v>
                </c:pt>
                <c:pt idx="2">
                  <c:v>0.44</c:v>
                </c:pt>
                <c:pt idx="3">
                  <c:v>1.72</c:v>
                </c:pt>
                <c:pt idx="4">
                  <c:v>1.21</c:v>
                </c:pt>
              </c:numCache>
            </c:numRef>
          </c:val>
          <c:extLst>
            <c:ext xmlns:c16="http://schemas.microsoft.com/office/drawing/2014/chart" uri="{C3380CC4-5D6E-409C-BE32-E72D297353CC}">
              <c16:uniqueId val="{00000000-E621-4E11-B8AC-AB0872616E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E621-4E11-B8AC-AB0872616E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49.32</c:v>
                </c:pt>
                <c:pt idx="1">
                  <c:v>49.98</c:v>
                </c:pt>
                <c:pt idx="2">
                  <c:v>49.81</c:v>
                </c:pt>
                <c:pt idx="3">
                  <c:v>42.72</c:v>
                </c:pt>
                <c:pt idx="4">
                  <c:v>43.37</c:v>
                </c:pt>
              </c:numCache>
            </c:numRef>
          </c:val>
          <c:extLst>
            <c:ext xmlns:c16="http://schemas.microsoft.com/office/drawing/2014/chart" uri="{C3380CC4-5D6E-409C-BE32-E72D297353CC}">
              <c16:uniqueId val="{00000000-3E6D-4D85-A264-ADD754879E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3E6D-4D85-A264-ADD754879E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92.42</c:v>
                </c:pt>
                <c:pt idx="1">
                  <c:v>91.32</c:v>
                </c:pt>
                <c:pt idx="2">
                  <c:v>92.49</c:v>
                </c:pt>
                <c:pt idx="3">
                  <c:v>91.31</c:v>
                </c:pt>
                <c:pt idx="4">
                  <c:v>91.86</c:v>
                </c:pt>
              </c:numCache>
            </c:numRef>
          </c:val>
          <c:extLst>
            <c:ext xmlns:c16="http://schemas.microsoft.com/office/drawing/2014/chart" uri="{C3380CC4-5D6E-409C-BE32-E72D297353CC}">
              <c16:uniqueId val="{00000000-7614-48C2-8AA6-4F8D80442F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7614-48C2-8AA6-4F8D80442F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98.86</c:v>
                </c:pt>
                <c:pt idx="1">
                  <c:v>99.83</c:v>
                </c:pt>
                <c:pt idx="2">
                  <c:v>96.4</c:v>
                </c:pt>
                <c:pt idx="3">
                  <c:v>96.08</c:v>
                </c:pt>
                <c:pt idx="4">
                  <c:v>104.32</c:v>
                </c:pt>
              </c:numCache>
            </c:numRef>
          </c:val>
          <c:extLst>
            <c:ext xmlns:c16="http://schemas.microsoft.com/office/drawing/2014/chart" uri="{C3380CC4-5D6E-409C-BE32-E72D297353CC}">
              <c16:uniqueId val="{00000000-F090-4F54-A241-5A2A48A785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F090-4F54-A241-5A2A48A785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55.8</c:v>
                </c:pt>
                <c:pt idx="1">
                  <c:v>53.05</c:v>
                </c:pt>
                <c:pt idx="2">
                  <c:v>54.47</c:v>
                </c:pt>
                <c:pt idx="3">
                  <c:v>52.84</c:v>
                </c:pt>
                <c:pt idx="4">
                  <c:v>51.21</c:v>
                </c:pt>
              </c:numCache>
            </c:numRef>
          </c:val>
          <c:extLst>
            <c:ext xmlns:c16="http://schemas.microsoft.com/office/drawing/2014/chart" uri="{C3380CC4-5D6E-409C-BE32-E72D297353CC}">
              <c16:uniqueId val="{00000000-C44E-435B-8D20-6ACB5950FA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44E-435B-8D20-6ACB5950FA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29.38</c:v>
                </c:pt>
                <c:pt idx="1">
                  <c:v>32.47</c:v>
                </c:pt>
                <c:pt idx="2">
                  <c:v>32.08</c:v>
                </c:pt>
                <c:pt idx="3">
                  <c:v>31.12</c:v>
                </c:pt>
                <c:pt idx="4">
                  <c:v>30.24</c:v>
                </c:pt>
              </c:numCache>
            </c:numRef>
          </c:val>
          <c:extLst>
            <c:ext xmlns:c16="http://schemas.microsoft.com/office/drawing/2014/chart" uri="{C3380CC4-5D6E-409C-BE32-E72D297353CC}">
              <c16:uniqueId val="{00000000-F822-4DC3-BD37-19309DBCC7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822-4DC3-BD37-19309DBCC7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92.91</c:v>
                </c:pt>
                <c:pt idx="1">
                  <c:v>94.72</c:v>
                </c:pt>
                <c:pt idx="2">
                  <c:v>97.78</c:v>
                </c:pt>
                <c:pt idx="3">
                  <c:v>103.1</c:v>
                </c:pt>
                <c:pt idx="4">
                  <c:v>130.63999999999999</c:v>
                </c:pt>
              </c:numCache>
            </c:numRef>
          </c:val>
          <c:extLst>
            <c:ext xmlns:c16="http://schemas.microsoft.com/office/drawing/2014/chart" uri="{C3380CC4-5D6E-409C-BE32-E72D297353CC}">
              <c16:uniqueId val="{00000000-2B95-4D2D-8EDD-A18E05B76A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2B95-4D2D-8EDD-A18E05B76A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643.70000000000005</c:v>
                </c:pt>
                <c:pt idx="1">
                  <c:v>535.89</c:v>
                </c:pt>
                <c:pt idx="2">
                  <c:v>472.49</c:v>
                </c:pt>
                <c:pt idx="3">
                  <c:v>339.6</c:v>
                </c:pt>
                <c:pt idx="4">
                  <c:v>424.5</c:v>
                </c:pt>
              </c:numCache>
            </c:numRef>
          </c:val>
          <c:extLst>
            <c:ext xmlns:c16="http://schemas.microsoft.com/office/drawing/2014/chart" uri="{C3380CC4-5D6E-409C-BE32-E72D297353CC}">
              <c16:uniqueId val="{00000000-2317-477C-8837-365840A691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2317-477C-8837-365840A691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254.61</c:v>
                </c:pt>
                <c:pt idx="1">
                  <c:v>266.5</c:v>
                </c:pt>
                <c:pt idx="2">
                  <c:v>266.85000000000002</c:v>
                </c:pt>
                <c:pt idx="3">
                  <c:v>285.68</c:v>
                </c:pt>
                <c:pt idx="4">
                  <c:v>401</c:v>
                </c:pt>
              </c:numCache>
            </c:numRef>
          </c:val>
          <c:extLst>
            <c:ext xmlns:c16="http://schemas.microsoft.com/office/drawing/2014/chart" uri="{C3380CC4-5D6E-409C-BE32-E72D297353CC}">
              <c16:uniqueId val="{00000000-D1F7-4342-BEF8-57500E622C5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1F7-4342-BEF8-57500E622C5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88.82</c:v>
                </c:pt>
                <c:pt idx="1">
                  <c:v>94.92</c:v>
                </c:pt>
                <c:pt idx="2">
                  <c:v>91.33</c:v>
                </c:pt>
                <c:pt idx="3">
                  <c:v>91.02</c:v>
                </c:pt>
                <c:pt idx="4">
                  <c:v>70.400000000000006</c:v>
                </c:pt>
              </c:numCache>
            </c:numRef>
          </c:val>
          <c:extLst>
            <c:ext xmlns:c16="http://schemas.microsoft.com/office/drawing/2014/chart" uri="{C3380CC4-5D6E-409C-BE32-E72D297353CC}">
              <c16:uniqueId val="{00000000-15C6-4D6B-B9D4-F173C6C11E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15C6-4D6B-B9D4-F173C6C11E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256.97000000000003</c:v>
                </c:pt>
                <c:pt idx="1">
                  <c:v>239.68</c:v>
                </c:pt>
                <c:pt idx="2">
                  <c:v>249.08</c:v>
                </c:pt>
                <c:pt idx="3">
                  <c:v>249.34</c:v>
                </c:pt>
                <c:pt idx="4">
                  <c:v>232.52</c:v>
                </c:pt>
              </c:numCache>
            </c:numRef>
          </c:val>
          <c:extLst>
            <c:ext xmlns:c16="http://schemas.microsoft.com/office/drawing/2014/chart" uri="{C3380CC4-5D6E-409C-BE32-E72D297353CC}">
              <c16:uniqueId val="{00000000-F9CC-4088-836B-D623CCFF08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F9CC-4088-836B-D623CCFF08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大山崎町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16364</v>
      </c>
      <c r="AM8" s="71"/>
      <c r="AN8" s="71"/>
      <c r="AO8" s="71"/>
      <c r="AP8" s="71"/>
      <c r="AQ8" s="71"/>
      <c r="AR8" s="71"/>
      <c r="AS8" s="71"/>
      <c r="AT8" s="67">
        <f>データ!$S$6</f>
        <v>5.97</v>
      </c>
      <c r="AU8" s="68"/>
      <c r="AV8" s="68"/>
      <c r="AW8" s="68"/>
      <c r="AX8" s="68"/>
      <c r="AY8" s="68"/>
      <c r="AZ8" s="68"/>
      <c r="BA8" s="68"/>
      <c r="BB8" s="70">
        <f>データ!$T$6</f>
        <v>2741.04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52.61</v>
      </c>
      <c r="J10" s="68"/>
      <c r="K10" s="68"/>
      <c r="L10" s="68"/>
      <c r="M10" s="68"/>
      <c r="N10" s="68"/>
      <c r="O10" s="69"/>
      <c r="P10" s="70">
        <f>データ!$P$6</f>
        <v>100</v>
      </c>
      <c r="Q10" s="70"/>
      <c r="R10" s="70"/>
      <c r="S10" s="70"/>
      <c r="T10" s="70"/>
      <c r="U10" s="70"/>
      <c r="V10" s="70"/>
      <c r="W10" s="71">
        <f>データ!$Q$6</f>
        <v>4235</v>
      </c>
      <c r="X10" s="71"/>
      <c r="Y10" s="71"/>
      <c r="Z10" s="71"/>
      <c r="AA10" s="71"/>
      <c r="AB10" s="71"/>
      <c r="AC10" s="71"/>
      <c r="AD10" s="2"/>
      <c r="AE10" s="2"/>
      <c r="AF10" s="2"/>
      <c r="AG10" s="2"/>
      <c r="AH10" s="4"/>
      <c r="AI10" s="4"/>
      <c r="AJ10" s="4"/>
      <c r="AK10" s="4"/>
      <c r="AL10" s="71">
        <f>データ!$U$6</f>
        <v>16348</v>
      </c>
      <c r="AM10" s="71"/>
      <c r="AN10" s="71"/>
      <c r="AO10" s="71"/>
      <c r="AP10" s="71"/>
      <c r="AQ10" s="71"/>
      <c r="AR10" s="71"/>
      <c r="AS10" s="71"/>
      <c r="AT10" s="67">
        <f>データ!$V$6</f>
        <v>4</v>
      </c>
      <c r="AU10" s="68"/>
      <c r="AV10" s="68"/>
      <c r="AW10" s="68"/>
      <c r="AX10" s="68"/>
      <c r="AY10" s="68"/>
      <c r="AZ10" s="68"/>
      <c r="BA10" s="68"/>
      <c r="BB10" s="70">
        <f>データ!$W$6</f>
        <v>4087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6UV34SmTl1L7mko++oQjaK6QgKtW8MGhNhza6r3W6mO4IPedhAbh2B5c29ra/bpsawABvQcrN3/1NF3Zoj3Rg==" saltValue="499IV2TThSLUTwLIaB+l9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263036</v>
      </c>
      <c r="D6" s="34">
        <f t="shared" si="3"/>
        <v>46</v>
      </c>
      <c r="E6" s="34">
        <f t="shared" si="3"/>
        <v>1</v>
      </c>
      <c r="F6" s="34">
        <f t="shared" si="3"/>
        <v>0</v>
      </c>
      <c r="G6" s="34">
        <f t="shared" si="3"/>
        <v>1</v>
      </c>
      <c r="H6" s="34" t="str">
        <f t="shared" si="3"/>
        <v>京都府　大山崎町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52.61</v>
      </c>
      <c r="P6" s="35">
        <f t="shared" si="3"/>
        <v>100</v>
      </c>
      <c r="Q6" s="35">
        <f t="shared" si="3"/>
        <v>4235</v>
      </c>
      <c r="R6" s="35">
        <f t="shared" si="3"/>
        <v>16364</v>
      </c>
      <c r="S6" s="35">
        <f t="shared" si="3"/>
        <v>5.97</v>
      </c>
      <c r="T6" s="35">
        <f t="shared" si="3"/>
        <v>2741.04</v>
      </c>
      <c r="U6" s="35">
        <f t="shared" si="3"/>
        <v>16348</v>
      </c>
      <c r="V6" s="35">
        <f t="shared" si="3"/>
        <v>4</v>
      </c>
      <c r="W6" s="35">
        <f t="shared" si="3"/>
        <v>4087</v>
      </c>
      <c r="X6" s="36">
        <f>IF(X7="",NA(),X7)</f>
        <v>98.86</v>
      </c>
      <c r="Y6" s="36">
        <f t="shared" ref="Y6:AG6" si="4">IF(Y7="",NA(),Y7)</f>
        <v>99.83</v>
      </c>
      <c r="Z6" s="36">
        <f t="shared" si="4"/>
        <v>96.4</v>
      </c>
      <c r="AA6" s="36">
        <f t="shared" si="4"/>
        <v>96.08</v>
      </c>
      <c r="AB6" s="36">
        <f t="shared" si="4"/>
        <v>104.32</v>
      </c>
      <c r="AC6" s="36">
        <f t="shared" si="4"/>
        <v>111.71</v>
      </c>
      <c r="AD6" s="36">
        <f t="shared" si="4"/>
        <v>110.05</v>
      </c>
      <c r="AE6" s="36">
        <f t="shared" si="4"/>
        <v>108.87</v>
      </c>
      <c r="AF6" s="36">
        <f t="shared" si="4"/>
        <v>108.61</v>
      </c>
      <c r="AG6" s="36">
        <f t="shared" si="4"/>
        <v>108.35</v>
      </c>
      <c r="AH6" s="35" t="str">
        <f>IF(AH7="","",IF(AH7="-","【-】","【"&amp;SUBSTITUTE(TEXT(AH7,"#,##0.00"),"-","△")&amp;"】"))</f>
        <v>【110.27】</v>
      </c>
      <c r="AI6" s="36">
        <f>IF(AI7="",NA(),AI7)</f>
        <v>92.91</v>
      </c>
      <c r="AJ6" s="36">
        <f t="shared" ref="AJ6:AR6" si="5">IF(AJ7="",NA(),AJ7)</f>
        <v>94.72</v>
      </c>
      <c r="AK6" s="36">
        <f t="shared" si="5"/>
        <v>97.78</v>
      </c>
      <c r="AL6" s="36">
        <f t="shared" si="5"/>
        <v>103.1</v>
      </c>
      <c r="AM6" s="36">
        <f t="shared" si="5"/>
        <v>130.63999999999999</v>
      </c>
      <c r="AN6" s="36">
        <f t="shared" si="5"/>
        <v>1.72</v>
      </c>
      <c r="AO6" s="36">
        <f t="shared" si="5"/>
        <v>2.64</v>
      </c>
      <c r="AP6" s="36">
        <f t="shared" si="5"/>
        <v>3.16</v>
      </c>
      <c r="AQ6" s="36">
        <f t="shared" si="5"/>
        <v>3.59</v>
      </c>
      <c r="AR6" s="36">
        <f t="shared" si="5"/>
        <v>3.98</v>
      </c>
      <c r="AS6" s="35" t="str">
        <f>IF(AS7="","",IF(AS7="-","【-】","【"&amp;SUBSTITUTE(TEXT(AS7,"#,##0.00"),"-","△")&amp;"】"))</f>
        <v>【1.15】</v>
      </c>
      <c r="AT6" s="36">
        <f>IF(AT7="",NA(),AT7)</f>
        <v>643.70000000000005</v>
      </c>
      <c r="AU6" s="36">
        <f t="shared" ref="AU6:BC6" si="6">IF(AU7="",NA(),AU7)</f>
        <v>535.89</v>
      </c>
      <c r="AV6" s="36">
        <f t="shared" si="6"/>
        <v>472.49</v>
      </c>
      <c r="AW6" s="36">
        <f t="shared" si="6"/>
        <v>339.6</v>
      </c>
      <c r="AX6" s="36">
        <f t="shared" si="6"/>
        <v>424.5</v>
      </c>
      <c r="AY6" s="36">
        <f t="shared" si="6"/>
        <v>384.34</v>
      </c>
      <c r="AZ6" s="36">
        <f t="shared" si="6"/>
        <v>359.47</v>
      </c>
      <c r="BA6" s="36">
        <f t="shared" si="6"/>
        <v>369.69</v>
      </c>
      <c r="BB6" s="36">
        <f t="shared" si="6"/>
        <v>379.08</v>
      </c>
      <c r="BC6" s="36">
        <f t="shared" si="6"/>
        <v>367.55</v>
      </c>
      <c r="BD6" s="35" t="str">
        <f>IF(BD7="","",IF(BD7="-","【-】","【"&amp;SUBSTITUTE(TEXT(BD7,"#,##0.00"),"-","△")&amp;"】"))</f>
        <v>【260.31】</v>
      </c>
      <c r="BE6" s="36">
        <f>IF(BE7="",NA(),BE7)</f>
        <v>254.61</v>
      </c>
      <c r="BF6" s="36">
        <f t="shared" ref="BF6:BN6" si="7">IF(BF7="",NA(),BF7)</f>
        <v>266.5</v>
      </c>
      <c r="BG6" s="36">
        <f t="shared" si="7"/>
        <v>266.85000000000002</v>
      </c>
      <c r="BH6" s="36">
        <f t="shared" si="7"/>
        <v>285.68</v>
      </c>
      <c r="BI6" s="36">
        <f t="shared" si="7"/>
        <v>401</v>
      </c>
      <c r="BJ6" s="36">
        <f t="shared" si="7"/>
        <v>380.58</v>
      </c>
      <c r="BK6" s="36">
        <f t="shared" si="7"/>
        <v>401.79</v>
      </c>
      <c r="BL6" s="36">
        <f t="shared" si="7"/>
        <v>402.99</v>
      </c>
      <c r="BM6" s="36">
        <f t="shared" si="7"/>
        <v>398.98</v>
      </c>
      <c r="BN6" s="36">
        <f t="shared" si="7"/>
        <v>418.68</v>
      </c>
      <c r="BO6" s="35" t="str">
        <f>IF(BO7="","",IF(BO7="-","【-】","【"&amp;SUBSTITUTE(TEXT(BO7,"#,##0.00"),"-","△")&amp;"】"))</f>
        <v>【275.67】</v>
      </c>
      <c r="BP6" s="36">
        <f>IF(BP7="",NA(),BP7)</f>
        <v>88.82</v>
      </c>
      <c r="BQ6" s="36">
        <f t="shared" ref="BQ6:BY6" si="8">IF(BQ7="",NA(),BQ7)</f>
        <v>94.92</v>
      </c>
      <c r="BR6" s="36">
        <f t="shared" si="8"/>
        <v>91.33</v>
      </c>
      <c r="BS6" s="36">
        <f t="shared" si="8"/>
        <v>91.02</v>
      </c>
      <c r="BT6" s="36">
        <f t="shared" si="8"/>
        <v>70.400000000000006</v>
      </c>
      <c r="BU6" s="36">
        <f t="shared" si="8"/>
        <v>102.38</v>
      </c>
      <c r="BV6" s="36">
        <f t="shared" si="8"/>
        <v>100.12</v>
      </c>
      <c r="BW6" s="36">
        <f t="shared" si="8"/>
        <v>98.66</v>
      </c>
      <c r="BX6" s="36">
        <f t="shared" si="8"/>
        <v>98.64</v>
      </c>
      <c r="BY6" s="36">
        <f t="shared" si="8"/>
        <v>94.78</v>
      </c>
      <c r="BZ6" s="35" t="str">
        <f>IF(BZ7="","",IF(BZ7="-","【-】","【"&amp;SUBSTITUTE(TEXT(BZ7,"#,##0.00"),"-","△")&amp;"】"))</f>
        <v>【100.05】</v>
      </c>
      <c r="CA6" s="36">
        <f>IF(CA7="",NA(),CA7)</f>
        <v>256.97000000000003</v>
      </c>
      <c r="CB6" s="36">
        <f t="shared" ref="CB6:CJ6" si="9">IF(CB7="",NA(),CB7)</f>
        <v>239.68</v>
      </c>
      <c r="CC6" s="36">
        <f t="shared" si="9"/>
        <v>249.08</v>
      </c>
      <c r="CD6" s="36">
        <f t="shared" si="9"/>
        <v>249.34</v>
      </c>
      <c r="CE6" s="36">
        <f t="shared" si="9"/>
        <v>232.52</v>
      </c>
      <c r="CF6" s="36">
        <f t="shared" si="9"/>
        <v>168.67</v>
      </c>
      <c r="CG6" s="36">
        <f t="shared" si="9"/>
        <v>174.97</v>
      </c>
      <c r="CH6" s="36">
        <f t="shared" si="9"/>
        <v>178.59</v>
      </c>
      <c r="CI6" s="36">
        <f t="shared" si="9"/>
        <v>178.92</v>
      </c>
      <c r="CJ6" s="36">
        <f t="shared" si="9"/>
        <v>181.3</v>
      </c>
      <c r="CK6" s="35" t="str">
        <f>IF(CK7="","",IF(CK7="-","【-】","【"&amp;SUBSTITUTE(TEXT(CK7,"#,##0.00"),"-","△")&amp;"】"))</f>
        <v>【166.40】</v>
      </c>
      <c r="CL6" s="36">
        <f>IF(CL7="",NA(),CL7)</f>
        <v>49.32</v>
      </c>
      <c r="CM6" s="36">
        <f t="shared" ref="CM6:CU6" si="10">IF(CM7="",NA(),CM7)</f>
        <v>49.98</v>
      </c>
      <c r="CN6" s="36">
        <f t="shared" si="10"/>
        <v>49.81</v>
      </c>
      <c r="CO6" s="36">
        <f t="shared" si="10"/>
        <v>42.72</v>
      </c>
      <c r="CP6" s="36">
        <f t="shared" si="10"/>
        <v>43.37</v>
      </c>
      <c r="CQ6" s="36">
        <f t="shared" si="10"/>
        <v>54.92</v>
      </c>
      <c r="CR6" s="36">
        <f t="shared" si="10"/>
        <v>55.63</v>
      </c>
      <c r="CS6" s="36">
        <f t="shared" si="10"/>
        <v>55.03</v>
      </c>
      <c r="CT6" s="36">
        <f t="shared" si="10"/>
        <v>55.14</v>
      </c>
      <c r="CU6" s="36">
        <f t="shared" si="10"/>
        <v>55.89</v>
      </c>
      <c r="CV6" s="35" t="str">
        <f>IF(CV7="","",IF(CV7="-","【-】","【"&amp;SUBSTITUTE(TEXT(CV7,"#,##0.00"),"-","△")&amp;"】"))</f>
        <v>【60.69】</v>
      </c>
      <c r="CW6" s="36">
        <f>IF(CW7="",NA(),CW7)</f>
        <v>92.42</v>
      </c>
      <c r="CX6" s="36">
        <f t="shared" ref="CX6:DF6" si="11">IF(CX7="",NA(),CX7)</f>
        <v>91.32</v>
      </c>
      <c r="CY6" s="36">
        <f t="shared" si="11"/>
        <v>92.49</v>
      </c>
      <c r="CZ6" s="36">
        <f t="shared" si="11"/>
        <v>91.31</v>
      </c>
      <c r="DA6" s="36">
        <f t="shared" si="11"/>
        <v>91.86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55.8</v>
      </c>
      <c r="DI6" s="36">
        <f t="shared" ref="DI6:DQ6" si="12">IF(DI7="",NA(),DI7)</f>
        <v>53.05</v>
      </c>
      <c r="DJ6" s="36">
        <f t="shared" si="12"/>
        <v>54.47</v>
      </c>
      <c r="DK6" s="36">
        <f t="shared" si="12"/>
        <v>52.84</v>
      </c>
      <c r="DL6" s="36">
        <f t="shared" si="12"/>
        <v>51.21</v>
      </c>
      <c r="DM6" s="36">
        <f t="shared" si="12"/>
        <v>48.49</v>
      </c>
      <c r="DN6" s="36">
        <f t="shared" si="12"/>
        <v>48.05</v>
      </c>
      <c r="DO6" s="36">
        <f t="shared" si="12"/>
        <v>48.87</v>
      </c>
      <c r="DP6" s="36">
        <f t="shared" si="12"/>
        <v>49.92</v>
      </c>
      <c r="DQ6" s="36">
        <f t="shared" si="12"/>
        <v>50.63</v>
      </c>
      <c r="DR6" s="35" t="str">
        <f>IF(DR7="","",IF(DR7="-","【-】","【"&amp;SUBSTITUTE(TEXT(DR7,"#,##0.00"),"-","△")&amp;"】"))</f>
        <v>【50.19】</v>
      </c>
      <c r="DS6" s="36">
        <f>IF(DS7="",NA(),DS7)</f>
        <v>29.38</v>
      </c>
      <c r="DT6" s="36">
        <f t="shared" ref="DT6:EB6" si="13">IF(DT7="",NA(),DT7)</f>
        <v>32.47</v>
      </c>
      <c r="DU6" s="36">
        <f t="shared" si="13"/>
        <v>32.08</v>
      </c>
      <c r="DV6" s="36">
        <f t="shared" si="13"/>
        <v>31.12</v>
      </c>
      <c r="DW6" s="36">
        <f t="shared" si="13"/>
        <v>30.24</v>
      </c>
      <c r="DX6" s="36">
        <f t="shared" si="13"/>
        <v>12.79</v>
      </c>
      <c r="DY6" s="36">
        <f t="shared" si="13"/>
        <v>13.39</v>
      </c>
      <c r="DZ6" s="36">
        <f t="shared" si="13"/>
        <v>14.85</v>
      </c>
      <c r="EA6" s="36">
        <f t="shared" si="13"/>
        <v>16.88</v>
      </c>
      <c r="EB6" s="36">
        <f t="shared" si="13"/>
        <v>18.28</v>
      </c>
      <c r="EC6" s="35" t="str">
        <f>IF(EC7="","",IF(EC7="-","【-】","【"&amp;SUBSTITUTE(TEXT(EC7,"#,##0.00"),"-","△")&amp;"】"))</f>
        <v>【20.63】</v>
      </c>
      <c r="ED6" s="36">
        <f>IF(ED7="",NA(),ED7)</f>
        <v>1.22</v>
      </c>
      <c r="EE6" s="36">
        <f t="shared" ref="EE6:EM6" si="14">IF(EE7="",NA(),EE7)</f>
        <v>1.79</v>
      </c>
      <c r="EF6" s="36">
        <f t="shared" si="14"/>
        <v>0.44</v>
      </c>
      <c r="EG6" s="36">
        <f t="shared" si="14"/>
        <v>1.72</v>
      </c>
      <c r="EH6" s="36">
        <f t="shared" si="14"/>
        <v>1.21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263036</v>
      </c>
      <c r="D7" s="38">
        <v>46</v>
      </c>
      <c r="E7" s="38">
        <v>1</v>
      </c>
      <c r="F7" s="38">
        <v>0</v>
      </c>
      <c r="G7" s="38">
        <v>1</v>
      </c>
      <c r="H7" s="38" t="s">
        <v>93</v>
      </c>
      <c r="I7" s="38" t="s">
        <v>94</v>
      </c>
      <c r="J7" s="38" t="s">
        <v>95</v>
      </c>
      <c r="K7" s="38" t="s">
        <v>96</v>
      </c>
      <c r="L7" s="38" t="s">
        <v>97</v>
      </c>
      <c r="M7" s="38" t="s">
        <v>98</v>
      </c>
      <c r="N7" s="39" t="s">
        <v>99</v>
      </c>
      <c r="O7" s="39">
        <v>52.61</v>
      </c>
      <c r="P7" s="39">
        <v>100</v>
      </c>
      <c r="Q7" s="39">
        <v>4235</v>
      </c>
      <c r="R7" s="39">
        <v>16364</v>
      </c>
      <c r="S7" s="39">
        <v>5.97</v>
      </c>
      <c r="T7" s="39">
        <v>2741.04</v>
      </c>
      <c r="U7" s="39">
        <v>16348</v>
      </c>
      <c r="V7" s="39">
        <v>4</v>
      </c>
      <c r="W7" s="39">
        <v>4087</v>
      </c>
      <c r="X7" s="39">
        <v>98.86</v>
      </c>
      <c r="Y7" s="39">
        <v>99.83</v>
      </c>
      <c r="Z7" s="39">
        <v>96.4</v>
      </c>
      <c r="AA7" s="39">
        <v>96.08</v>
      </c>
      <c r="AB7" s="39">
        <v>104.32</v>
      </c>
      <c r="AC7" s="39">
        <v>111.71</v>
      </c>
      <c r="AD7" s="39">
        <v>110.05</v>
      </c>
      <c r="AE7" s="39">
        <v>108.87</v>
      </c>
      <c r="AF7" s="39">
        <v>108.61</v>
      </c>
      <c r="AG7" s="39">
        <v>108.35</v>
      </c>
      <c r="AH7" s="39">
        <v>110.27</v>
      </c>
      <c r="AI7" s="39">
        <v>92.91</v>
      </c>
      <c r="AJ7" s="39">
        <v>94.72</v>
      </c>
      <c r="AK7" s="39">
        <v>97.78</v>
      </c>
      <c r="AL7" s="39">
        <v>103.1</v>
      </c>
      <c r="AM7" s="39">
        <v>130.63999999999999</v>
      </c>
      <c r="AN7" s="39">
        <v>1.72</v>
      </c>
      <c r="AO7" s="39">
        <v>2.64</v>
      </c>
      <c r="AP7" s="39">
        <v>3.16</v>
      </c>
      <c r="AQ7" s="39">
        <v>3.59</v>
      </c>
      <c r="AR7" s="39">
        <v>3.98</v>
      </c>
      <c r="AS7" s="39">
        <v>1.1499999999999999</v>
      </c>
      <c r="AT7" s="39">
        <v>643.70000000000005</v>
      </c>
      <c r="AU7" s="39">
        <v>535.89</v>
      </c>
      <c r="AV7" s="39">
        <v>472.49</v>
      </c>
      <c r="AW7" s="39">
        <v>339.6</v>
      </c>
      <c r="AX7" s="39">
        <v>424.5</v>
      </c>
      <c r="AY7" s="39">
        <v>384.34</v>
      </c>
      <c r="AZ7" s="39">
        <v>359.47</v>
      </c>
      <c r="BA7" s="39">
        <v>369.69</v>
      </c>
      <c r="BB7" s="39">
        <v>379.08</v>
      </c>
      <c r="BC7" s="39">
        <v>367.55</v>
      </c>
      <c r="BD7" s="39">
        <v>260.31</v>
      </c>
      <c r="BE7" s="39">
        <v>254.61</v>
      </c>
      <c r="BF7" s="39">
        <v>266.5</v>
      </c>
      <c r="BG7" s="39">
        <v>266.85000000000002</v>
      </c>
      <c r="BH7" s="39">
        <v>285.68</v>
      </c>
      <c r="BI7" s="39">
        <v>401</v>
      </c>
      <c r="BJ7" s="39">
        <v>380.58</v>
      </c>
      <c r="BK7" s="39">
        <v>401.79</v>
      </c>
      <c r="BL7" s="39">
        <v>402.99</v>
      </c>
      <c r="BM7" s="39">
        <v>398.98</v>
      </c>
      <c r="BN7" s="39">
        <v>418.68</v>
      </c>
      <c r="BO7" s="39">
        <v>275.67</v>
      </c>
      <c r="BP7" s="39">
        <v>88.82</v>
      </c>
      <c r="BQ7" s="39">
        <v>94.92</v>
      </c>
      <c r="BR7" s="39">
        <v>91.33</v>
      </c>
      <c r="BS7" s="39">
        <v>91.02</v>
      </c>
      <c r="BT7" s="39">
        <v>70.400000000000006</v>
      </c>
      <c r="BU7" s="39">
        <v>102.38</v>
      </c>
      <c r="BV7" s="39">
        <v>100.12</v>
      </c>
      <c r="BW7" s="39">
        <v>98.66</v>
      </c>
      <c r="BX7" s="39">
        <v>98.64</v>
      </c>
      <c r="BY7" s="39">
        <v>94.78</v>
      </c>
      <c r="BZ7" s="39">
        <v>100.05</v>
      </c>
      <c r="CA7" s="39">
        <v>256.97000000000003</v>
      </c>
      <c r="CB7" s="39">
        <v>239.68</v>
      </c>
      <c r="CC7" s="39">
        <v>249.08</v>
      </c>
      <c r="CD7" s="39">
        <v>249.34</v>
      </c>
      <c r="CE7" s="39">
        <v>232.52</v>
      </c>
      <c r="CF7" s="39">
        <v>168.67</v>
      </c>
      <c r="CG7" s="39">
        <v>174.97</v>
      </c>
      <c r="CH7" s="39">
        <v>178.59</v>
      </c>
      <c r="CI7" s="39">
        <v>178.92</v>
      </c>
      <c r="CJ7" s="39">
        <v>181.3</v>
      </c>
      <c r="CK7" s="39">
        <v>166.4</v>
      </c>
      <c r="CL7" s="39">
        <v>49.32</v>
      </c>
      <c r="CM7" s="39">
        <v>49.98</v>
      </c>
      <c r="CN7" s="39">
        <v>49.81</v>
      </c>
      <c r="CO7" s="39">
        <v>42.72</v>
      </c>
      <c r="CP7" s="39">
        <v>43.37</v>
      </c>
      <c r="CQ7" s="39">
        <v>54.92</v>
      </c>
      <c r="CR7" s="39">
        <v>55.63</v>
      </c>
      <c r="CS7" s="39">
        <v>55.03</v>
      </c>
      <c r="CT7" s="39">
        <v>55.14</v>
      </c>
      <c r="CU7" s="39">
        <v>55.89</v>
      </c>
      <c r="CV7" s="39">
        <v>60.69</v>
      </c>
      <c r="CW7" s="39">
        <v>92.42</v>
      </c>
      <c r="CX7" s="39">
        <v>91.32</v>
      </c>
      <c r="CY7" s="39">
        <v>92.49</v>
      </c>
      <c r="CZ7" s="39">
        <v>91.31</v>
      </c>
      <c r="DA7" s="39">
        <v>91.86</v>
      </c>
      <c r="DB7" s="39">
        <v>82.66</v>
      </c>
      <c r="DC7" s="39">
        <v>82.04</v>
      </c>
      <c r="DD7" s="39">
        <v>81.900000000000006</v>
      </c>
      <c r="DE7" s="39">
        <v>81.39</v>
      </c>
      <c r="DF7" s="39">
        <v>81.27</v>
      </c>
      <c r="DG7" s="39">
        <v>89.82</v>
      </c>
      <c r="DH7" s="39">
        <v>55.8</v>
      </c>
      <c r="DI7" s="39">
        <v>53.05</v>
      </c>
      <c r="DJ7" s="39">
        <v>54.47</v>
      </c>
      <c r="DK7" s="39">
        <v>52.84</v>
      </c>
      <c r="DL7" s="39">
        <v>51.21</v>
      </c>
      <c r="DM7" s="39">
        <v>48.49</v>
      </c>
      <c r="DN7" s="39">
        <v>48.05</v>
      </c>
      <c r="DO7" s="39">
        <v>48.87</v>
      </c>
      <c r="DP7" s="39">
        <v>49.92</v>
      </c>
      <c r="DQ7" s="39">
        <v>50.63</v>
      </c>
      <c r="DR7" s="39">
        <v>50.19</v>
      </c>
      <c r="DS7" s="39">
        <v>29.38</v>
      </c>
      <c r="DT7" s="39">
        <v>32.47</v>
      </c>
      <c r="DU7" s="39">
        <v>32.08</v>
      </c>
      <c r="DV7" s="39">
        <v>31.12</v>
      </c>
      <c r="DW7" s="39">
        <v>30.24</v>
      </c>
      <c r="DX7" s="39">
        <v>12.79</v>
      </c>
      <c r="DY7" s="39">
        <v>13.39</v>
      </c>
      <c r="DZ7" s="39">
        <v>14.85</v>
      </c>
      <c r="EA7" s="39">
        <v>16.88</v>
      </c>
      <c r="EB7" s="39">
        <v>18.28</v>
      </c>
      <c r="EC7" s="39">
        <v>20.63</v>
      </c>
      <c r="ED7" s="39">
        <v>1.22</v>
      </c>
      <c r="EE7" s="39">
        <v>1.79</v>
      </c>
      <c r="EF7" s="39">
        <v>0.44</v>
      </c>
      <c r="EG7" s="39">
        <v>1.72</v>
      </c>
      <c r="EH7" s="39">
        <v>1.21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2022-01-25T00:45:45Z</cp:lastPrinted>
  <dcterms:created xsi:type="dcterms:W3CDTF">2021-12-03T06:52:53Z</dcterms:created>
  <dcterms:modified xsi:type="dcterms:W3CDTF">2022-02-18T10:24:09Z</dcterms:modified>
  <cp:category/>
</cp:coreProperties>
</file>