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0 長岡京市\"/>
    </mc:Choice>
  </mc:AlternateContent>
  <xr:revisionPtr revIDLastSave="0" documentId="13_ncr:1_{2E817AA6-7E8A-4B88-93F0-6CFBE6E67725}" xr6:coauthVersionLast="36" xr6:coauthVersionMax="36" xr10:uidLastSave="{00000000-0000-0000-0000-000000000000}"/>
  <workbookProtection workbookPassword="9D77" lockStructure="1"/>
  <bookViews>
    <workbookView xWindow="0" yWindow="0" windowWidth="28800" windowHeight="1138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IT76" i="4"/>
  <c r="HJ30" i="4"/>
  <c r="MI76" i="4"/>
  <c r="HJ51" i="4"/>
  <c r="MA30" i="4"/>
  <c r="CS30" i="4"/>
  <c r="MA51" i="4"/>
  <c r="CS51" i="4"/>
  <c r="C11" i="5"/>
  <c r="D11" i="5"/>
  <c r="E11" i="5"/>
  <c r="B11" i="5"/>
  <c r="GQ51" i="4" l="1"/>
  <c r="BK76" i="4"/>
  <c r="LH51" i="4"/>
  <c r="LT76" i="4"/>
  <c r="IE76" i="4"/>
  <c r="BZ51" i="4"/>
  <c r="GQ30" i="4"/>
  <c r="BZ30" i="4"/>
  <c r="LH30" i="4"/>
  <c r="BG30" i="4"/>
  <c r="AV76" i="4"/>
  <c r="LE76" i="4"/>
  <c r="FX51" i="4"/>
  <c r="KO30" i="4"/>
  <c r="HP76" i="4"/>
  <c r="BG51" i="4"/>
  <c r="FX30" i="4"/>
  <c r="KO51" i="4"/>
  <c r="KP76" i="4"/>
  <c r="HA76" i="4"/>
  <c r="AN51" i="4"/>
  <c r="FE30" i="4"/>
  <c r="AN30" i="4"/>
  <c r="AG76" i="4"/>
  <c r="JV51" i="4"/>
  <c r="FE51" i="4"/>
  <c r="JV30" i="4"/>
  <c r="JC51" i="4"/>
  <c r="KA76" i="4"/>
  <c r="EL51" i="4"/>
  <c r="JC30" i="4"/>
  <c r="U51" i="4"/>
  <c r="U30" i="4"/>
  <c r="R76" i="4"/>
  <c r="GL76" i="4"/>
  <c r="EL30"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<sst xmlns="http://schemas.openxmlformats.org/spreadsheetml/2006/main" count="278" uniqueCount="140">
  <si>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</si>
  <si>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</si>
  <si>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</si>
  <si>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</si>
  <si>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</si>
  <si>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</si>
  <si>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</si>
  <si>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</si>
  <si>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</si>
  <si>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</si>
  <si>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</si>
  <si>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</si>
  <si>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</si>
  <si>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</si>
  <si>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</si>
  <si>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</si>
  <si>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</si>
  <si>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</si>
  <si>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</si>
  <si>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</si>
  <si>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</si>
  <si>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</si>
  <si>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</si>
  <si>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</si>
  <si>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</si>
  <si>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</si>
  <si>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</si>
  <si>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</si>
  <si>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</si>
  <si>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</si>
  <si>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</si>
  <si>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</si>
  <si>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</si>
  <si>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</si>
  <si>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</si>
  <si>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</si>
  <si>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</si>
  <si>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</si>
  <si>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</si>
  <si>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</si>
  <si>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</si>
  <si>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</si>
  <si>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</si>
  <si>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</si>
  <si>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</si>
  <si>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</si>
  <si>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</si>
  <si>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</si>
  <si>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</si>
  <si>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</si>
  <si>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</si>
  <si>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</si>
  <si>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</si>
  <si>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</si>
  <si>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</si>
  <si>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</si>
  <si>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</si>
  <si>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</si>
  <si>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</si>
  <si>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</si>
  <si>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</si>
  <si>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</si>
  <si>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</si>
  <si>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</si>
  <si>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</si>
  <si>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</si>
  <si>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</si>
  <si>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</si>
  <si>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</si>
  <si>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</si>
  <si>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</si>
  <si>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</si>
  <si>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</si>
  <si>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</si>
  <si>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</si>
  <si>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</si>
  <si>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</si>
  <si>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</si>
  <si>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</si>
  <si>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</si>
  <si>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</si>
  <si>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</si>
  <si>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</si>
  <si>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</si>
  <si>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</si>
  <si>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</si>
  <si>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</si>
  <si>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</si>
  <si>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</si>
  <si>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</si>
  <si>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</si>
  <si>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</si>
  <si>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</si>
  <si>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</si>
  <si>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</si>
  <si>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</si>
  <si>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</si>
  <si>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</si>
  <si>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</si>
  <si>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</si>
  <si>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</si>
  <si>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</si>
  <si>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</si>
  <si>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当該値(N-1)</t>
    <phoneticPr fontId="5"/>
  </si>
  <si>
    <t>当該値(N-3)</t>
    <phoneticPr fontId="5"/>
  </si>
  <si>
    <t>当該値(N-4)</t>
    <phoneticPr fontId="5"/>
  </si>
  <si>
    <t>当該値(N)</t>
    <phoneticPr fontId="5"/>
  </si>
  <si>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</si>
  <si>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</si>
  <si>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</si>
  <si>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</si>
  <si>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</si>
  <si>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</si>
  <si>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</si>
  <si>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</si>
  <si>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</si>
  <si>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</si>
  <si>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</si>
  <si>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</si>
  <si>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</si>
  <si>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</si>
  <si>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</si>
  <si>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</si>
  <si>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</si>
  <si>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</si>
  <si>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</si>
  <si>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</si>
  <si>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</si>
  <si>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</si>
  <si>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</si>
  <si>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</si>
  <si>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</si>
  <si>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</si>
  <si>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</si>
  <si>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</si>
  <si>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</si>
  <si>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当該駐車場の敷地については、独立行政法人 日本高速道路保有・債務返済機構から道路占用許可を受けて使用しており、他の用途への転用は困難です。
当該駐車場に係る借入はないため、支払利息や地方債償還金はありません。また、累積欠損金もありません。</t>
    <phoneticPr fontId="5"/>
  </si>
  <si>
    <t>当該駐車場の稼働率は類似施設よりも低くなっていますが、借入金や累積欠損金はありません。
敷地については、道路占用許可を受けて使用しており、他の用途への転用や民間への事業譲渡は困難です。
令和元年度末頃から、新型コロナウイルス感染症の影響により、利用台数及び駐車料収入が大きく減少しています。</t>
    <phoneticPr fontId="5"/>
  </si>
  <si>
    <t>鉄道駅に隣接するパーク＆ライド駐車場として整備した駐車場であり、長時間駐車が多いため、類似施設より稼働率が低くなっています。
それでも、稼働率は平成28年度の153.7％から、令和元年度には173.2％に上昇する等改善傾向にありましたが、令和2年度は、新型コロナウイルス感染症の影響により利用台数が大幅に減少し、139％となりました。</t>
    <rPh sb="68" eb="70">
      <t>カドウ</t>
    </rPh>
    <rPh sb="70" eb="71">
      <t>リツ</t>
    </rPh>
    <rPh sb="102" eb="104">
      <t>ジョウショウ</t>
    </rPh>
    <rPh sb="106" eb="107">
      <t>ナド</t>
    </rPh>
    <rPh sb="107" eb="109">
      <t>カイゼン</t>
    </rPh>
    <rPh sb="109" eb="111">
      <t>ケイコウ</t>
    </rPh>
    <rPh sb="123" eb="124">
      <t>ド</t>
    </rPh>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</si>
  <si>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すが、類似施設平均値と比較すると、低下率は小さくなっています。今後のさらなる低下を防ぐため、支出項目の見直しによる支出削減や、利用促進策としての定期利用料金の引き下げ等、経営改善の取組みを進めています。
※収益的収支比率、他会計補助金比率、売上高GOP比率、EBITDAは長岡京駅西駐車場と合算した数値です。</t>
    <rPh sb="215" eb="217">
      <t>コンゴ</t>
    </rPh>
    <rPh sb="222" eb="224">
      <t>テイカ</t>
    </rPh>
    <rPh sb="225" eb="226">
      <t>フセ</t>
    </rPh>
    <rPh sb="230" eb="232">
      <t>シシュツ</t>
    </rPh>
    <rPh sb="232" eb="234">
      <t>コウモク</t>
    </rPh>
    <rPh sb="235" eb="237">
      <t>ミナオ</t>
    </rPh>
    <rPh sb="241" eb="243">
      <t>シシュツ</t>
    </rPh>
    <rPh sb="243" eb="245">
      <t>サクゲン</t>
    </rPh>
    <rPh sb="251" eb="252">
      <t>サク</t>
    </rPh>
    <rPh sb="256" eb="258">
      <t>テイキ</t>
    </rPh>
    <rPh sb="258" eb="260">
      <t>リヨウ</t>
    </rPh>
    <rPh sb="260" eb="262">
      <t>リョウキン</t>
    </rPh>
    <rPh sb="263" eb="264">
      <t>ヒ</t>
    </rPh>
    <rPh sb="265" eb="266">
      <t>サ</t>
    </rPh>
    <rPh sb="267" eb="268">
      <t>ナド</t>
    </rPh>
    <rPh sb="278" eb="279">
      <t>スス</t>
    </rPh>
    <rPh sb="320" eb="324">
      <t>ナガオカキョウエキ</t>
    </rPh>
    <rPh sb="324" eb="325">
      <t>ニシ</t>
    </rPh>
    <rPh sb="325" eb="328">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</si>
</sst>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116.9</c:v>
                </c:pt>
                <c:pt idx="1">
                  <c:v>117.9</c:v>
                </c:pt>
                <c:pt idx="2">
                  <c:v>119.7</c:v>
                </c:pt>
                <c:pt idx="3">
                  <c:v>118.5</c:v>
                </c:pt>
                <c:pt idx="4">
                  <c:v>96.3</c:v>
                </c:pt>
              </c:numCache>
            </c:numRef>
          </c:val>
          <c:extLst>
            <c:ext xmlns:c16="http://schemas.microsoft.com/office/drawing/2014/chart" uri="{C3380CC4-5D6E-409C-BE32-E72D297353CC}">
              <c16:uniqueId val="{00000000-BDD3-4697-9DC2-0078B1DE36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BDD3-4697-9DC2-0078B1DE36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76-4D9D-91DB-8001163FEBE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C976-4D9D-91DB-8001163FEBE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F1B-48D3-877F-1D5FCF70324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F1B-48D3-877F-1D5FCF70324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6C9-44C5-A720-6E1B9C46D93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6C9-44C5-A720-6E1B9C46D93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1</c:v>
                </c:pt>
              </c:numCache>
            </c:numRef>
          </c:val>
          <c:extLst>
            <c:ext xmlns:c16="http://schemas.microsoft.com/office/drawing/2014/chart" uri="{C3380CC4-5D6E-409C-BE32-E72D297353CC}">
              <c16:uniqueId val="{00000000-947A-47A2-BFC9-F78E26BC6D1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947A-47A2-BFC9-F78E26BC6D1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84</c:v>
                </c:pt>
              </c:numCache>
            </c:numRef>
          </c:val>
          <c:extLst>
            <c:ext xmlns:c16="http://schemas.microsoft.com/office/drawing/2014/chart" uri="{C3380CC4-5D6E-409C-BE32-E72D297353CC}">
              <c16:uniqueId val="{00000000-DAE1-4390-A01C-216684D31F0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DAE1-4390-A01C-216684D31F0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153.69999999999999</c:v>
                </c:pt>
                <c:pt idx="1">
                  <c:v>165.9</c:v>
                </c:pt>
                <c:pt idx="2">
                  <c:v>178</c:v>
                </c:pt>
                <c:pt idx="3">
                  <c:v>173.2</c:v>
                </c:pt>
                <c:pt idx="4">
                  <c:v>139</c:v>
                </c:pt>
              </c:numCache>
            </c:numRef>
          </c:val>
          <c:extLst>
            <c:ext xmlns:c16="http://schemas.microsoft.com/office/drawing/2014/chart" uri="{C3380CC4-5D6E-409C-BE32-E72D297353CC}">
              <c16:uniqueId val="{00000000-B527-4F51-A6BE-1113465FEF5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B527-4F51-A6BE-1113465FEF5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30.6</c:v>
                </c:pt>
                <c:pt idx="1">
                  <c:v>31.3</c:v>
                </c:pt>
                <c:pt idx="2">
                  <c:v>31.6</c:v>
                </c:pt>
                <c:pt idx="3">
                  <c:v>31.3</c:v>
                </c:pt>
                <c:pt idx="4">
                  <c:v>17.3</c:v>
                </c:pt>
              </c:numCache>
            </c:numRef>
          </c:val>
          <c:extLst>
            <c:ext xmlns:c16="http://schemas.microsoft.com/office/drawing/2014/chart" uri="{C3380CC4-5D6E-409C-BE32-E72D297353CC}">
              <c16:uniqueId val="{00000000-9805-44FE-9475-82D81954030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9805-44FE-9475-82D81954030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59098</c:v>
                </c:pt>
                <c:pt idx="1">
                  <c:v>61287</c:v>
                </c:pt>
                <c:pt idx="2">
                  <c:v>66156</c:v>
                </c:pt>
                <c:pt idx="3">
                  <c:v>64373</c:v>
                </c:pt>
                <c:pt idx="4">
                  <c:v>23762</c:v>
                </c:pt>
              </c:numCache>
            </c:numRef>
          </c:val>
          <c:extLst>
            <c:ext xmlns:c16="http://schemas.microsoft.com/office/drawing/2014/chart" uri="{C3380CC4-5D6E-409C-BE32-E72D297353CC}">
              <c16:uniqueId val="{00000000-8487-4AB3-8147-25F4977045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487-4AB3-8147-25F4977045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京都府長岡京市　長岡京市営西山天王山駅東駐車場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1831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1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1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116.9</v>
      </c>
      <c r="V31" s="110"/>
      <c r="W31" s="110"/>
      <c r="X31" s="110"/>
      <c r="Y31" s="110"/>
      <c r="Z31" s="110"/>
      <c r="AA31" s="110"/>
      <c r="AB31" s="110"/>
      <c r="AC31" s="110"/>
      <c r="AD31" s="110"/>
      <c r="AE31" s="110"/>
      <c r="AF31" s="110"/>
      <c r="AG31" s="110"/>
      <c r="AH31" s="110"/>
      <c r="AI31" s="110"/>
      <c r="AJ31" s="110"/>
      <c r="AK31" s="110"/>
      <c r="AL31" s="110"/>
      <c r="AM31" s="110"/>
      <c r="AN31" s="110">
        <f>データ!Z7</f>
        <v>117.9</v>
      </c>
      <c r="AO31" s="110"/>
      <c r="AP31" s="110"/>
      <c r="AQ31" s="110"/>
      <c r="AR31" s="110"/>
      <c r="AS31" s="110"/>
      <c r="AT31" s="110"/>
      <c r="AU31" s="110"/>
      <c r="AV31" s="110"/>
      <c r="AW31" s="110"/>
      <c r="AX31" s="110"/>
      <c r="AY31" s="110"/>
      <c r="AZ31" s="110"/>
      <c r="BA31" s="110"/>
      <c r="BB31" s="110"/>
      <c r="BC31" s="110"/>
      <c r="BD31" s="110"/>
      <c r="BE31" s="110"/>
      <c r="BF31" s="110"/>
      <c r="BG31" s="110">
        <f>データ!AA7</f>
        <v>119.7</v>
      </c>
      <c r="BH31" s="110"/>
      <c r="BI31" s="110"/>
      <c r="BJ31" s="110"/>
      <c r="BK31" s="110"/>
      <c r="BL31" s="110"/>
      <c r="BM31" s="110"/>
      <c r="BN31" s="110"/>
      <c r="BO31" s="110"/>
      <c r="BP31" s="110"/>
      <c r="BQ31" s="110"/>
      <c r="BR31" s="110"/>
      <c r="BS31" s="110"/>
      <c r="BT31" s="110"/>
      <c r="BU31" s="110"/>
      <c r="BV31" s="110"/>
      <c r="BW31" s="110"/>
      <c r="BX31" s="110"/>
      <c r="BY31" s="110"/>
      <c r="BZ31" s="110">
        <f>データ!AB7</f>
        <v>118.5</v>
      </c>
      <c r="CA31" s="110"/>
      <c r="CB31" s="110"/>
      <c r="CC31" s="110"/>
      <c r="CD31" s="110"/>
      <c r="CE31" s="110"/>
      <c r="CF31" s="110"/>
      <c r="CG31" s="110"/>
      <c r="CH31" s="110"/>
      <c r="CI31" s="110"/>
      <c r="CJ31" s="110"/>
      <c r="CK31" s="110"/>
      <c r="CL31" s="110"/>
      <c r="CM31" s="110"/>
      <c r="CN31" s="110"/>
      <c r="CO31" s="110"/>
      <c r="CP31" s="110"/>
      <c r="CQ31" s="110"/>
      <c r="CR31" s="110"/>
      <c r="CS31" s="110">
        <f>データ!AC7</f>
        <v>96.3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153.69999999999999</v>
      </c>
      <c r="JD31" s="81"/>
      <c r="JE31" s="81"/>
      <c r="JF31" s="81"/>
      <c r="JG31" s="81"/>
      <c r="JH31" s="81"/>
      <c r="JI31" s="81"/>
      <c r="JJ31" s="81"/>
      <c r="JK31" s="81"/>
      <c r="JL31" s="81"/>
      <c r="JM31" s="81"/>
      <c r="JN31" s="81"/>
      <c r="JO31" s="81"/>
      <c r="JP31" s="81"/>
      <c r="JQ31" s="81"/>
      <c r="JR31" s="81"/>
      <c r="JS31" s="81"/>
      <c r="JT31" s="81"/>
      <c r="JU31" s="82"/>
      <c r="JV31" s="80">
        <f>データ!DL7</f>
        <v>165.9</v>
      </c>
      <c r="JW31" s="81"/>
      <c r="JX31" s="81"/>
      <c r="JY31" s="81"/>
      <c r="JZ31" s="81"/>
      <c r="KA31" s="81"/>
      <c r="KB31" s="81"/>
      <c r="KC31" s="81"/>
      <c r="KD31" s="81"/>
      <c r="KE31" s="81"/>
      <c r="KF31" s="81"/>
      <c r="KG31" s="81"/>
      <c r="KH31" s="81"/>
      <c r="KI31" s="81"/>
      <c r="KJ31" s="81"/>
      <c r="KK31" s="81"/>
      <c r="KL31" s="81"/>
      <c r="KM31" s="81"/>
      <c r="KN31" s="82"/>
      <c r="KO31" s="80">
        <f>データ!DM7</f>
        <v>178</v>
      </c>
      <c r="KP31" s="81"/>
      <c r="KQ31" s="81"/>
      <c r="KR31" s="81"/>
      <c r="KS31" s="81"/>
      <c r="KT31" s="81"/>
      <c r="KU31" s="81"/>
      <c r="KV31" s="81"/>
      <c r="KW31" s="81"/>
      <c r="KX31" s="81"/>
      <c r="KY31" s="81"/>
      <c r="KZ31" s="81"/>
      <c r="LA31" s="81"/>
      <c r="LB31" s="81"/>
      <c r="LC31" s="81"/>
      <c r="LD31" s="81"/>
      <c r="LE31" s="81"/>
      <c r="LF31" s="81"/>
      <c r="LG31" s="82"/>
      <c r="LH31" s="80">
        <f>データ!DN7</f>
        <v>173.2</v>
      </c>
      <c r="LI31" s="81"/>
      <c r="LJ31" s="81"/>
      <c r="LK31" s="81"/>
      <c r="LL31" s="81"/>
      <c r="LM31" s="81"/>
      <c r="LN31" s="81"/>
      <c r="LO31" s="81"/>
      <c r="LP31" s="81"/>
      <c r="LQ31" s="81"/>
      <c r="LR31" s="81"/>
      <c r="LS31" s="81"/>
      <c r="LT31" s="81"/>
      <c r="LU31" s="81"/>
      <c r="LV31" s="81"/>
      <c r="LW31" s="81"/>
      <c r="LX31" s="81"/>
      <c r="LY31" s="81"/>
      <c r="LZ31" s="82"/>
      <c r="MA31" s="80">
        <f>データ!DO7</f>
        <v>139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84</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30.6</v>
      </c>
      <c r="EM52" s="110"/>
      <c r="EN52" s="110"/>
      <c r="EO52" s="110"/>
      <c r="EP52" s="110"/>
      <c r="EQ52" s="110"/>
      <c r="ER52" s="110"/>
      <c r="ES52" s="110"/>
      <c r="ET52" s="110"/>
      <c r="EU52" s="110"/>
      <c r="EV52" s="110"/>
      <c r="EW52" s="110"/>
      <c r="EX52" s="110"/>
      <c r="EY52" s="110"/>
      <c r="EZ52" s="110"/>
      <c r="FA52" s="110"/>
      <c r="FB52" s="110"/>
      <c r="FC52" s="110"/>
      <c r="FD52" s="110"/>
      <c r="FE52" s="110">
        <f>データ!BG7</f>
        <v>31.3</v>
      </c>
      <c r="FF52" s="110"/>
      <c r="FG52" s="110"/>
      <c r="FH52" s="110"/>
      <c r="FI52" s="110"/>
      <c r="FJ52" s="110"/>
      <c r="FK52" s="110"/>
      <c r="FL52" s="110"/>
      <c r="FM52" s="110"/>
      <c r="FN52" s="110"/>
      <c r="FO52" s="110"/>
      <c r="FP52" s="110"/>
      <c r="FQ52" s="110"/>
      <c r="FR52" s="110"/>
      <c r="FS52" s="110"/>
      <c r="FT52" s="110"/>
      <c r="FU52" s="110"/>
      <c r="FV52" s="110"/>
      <c r="FW52" s="110"/>
      <c r="FX52" s="110">
        <f>データ!BH7</f>
        <v>31.6</v>
      </c>
      <c r="FY52" s="110"/>
      <c r="FZ52" s="110"/>
      <c r="GA52" s="110"/>
      <c r="GB52" s="110"/>
      <c r="GC52" s="110"/>
      <c r="GD52" s="110"/>
      <c r="GE52" s="110"/>
      <c r="GF52" s="110"/>
      <c r="GG52" s="110"/>
      <c r="GH52" s="110"/>
      <c r="GI52" s="110"/>
      <c r="GJ52" s="110"/>
      <c r="GK52" s="110"/>
      <c r="GL52" s="110"/>
      <c r="GM52" s="110"/>
      <c r="GN52" s="110"/>
      <c r="GO52" s="110"/>
      <c r="GP52" s="110"/>
      <c r="GQ52" s="110">
        <f>データ!BI7</f>
        <v>31.3</v>
      </c>
      <c r="GR52" s="110"/>
      <c r="GS52" s="110"/>
      <c r="GT52" s="110"/>
      <c r="GU52" s="110"/>
      <c r="GV52" s="110"/>
      <c r="GW52" s="110"/>
      <c r="GX52" s="110"/>
      <c r="GY52" s="110"/>
      <c r="GZ52" s="110"/>
      <c r="HA52" s="110"/>
      <c r="HB52" s="110"/>
      <c r="HC52" s="110"/>
      <c r="HD52" s="110"/>
      <c r="HE52" s="110"/>
      <c r="HF52" s="110"/>
      <c r="HG52" s="110"/>
      <c r="HH52" s="110"/>
      <c r="HI52" s="110"/>
      <c r="HJ52" s="110">
        <f>データ!BJ7</f>
        <v>17.3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59098</v>
      </c>
      <c r="JD52" s="106"/>
      <c r="JE52" s="106"/>
      <c r="JF52" s="106"/>
      <c r="JG52" s="106"/>
      <c r="JH52" s="106"/>
      <c r="JI52" s="106"/>
      <c r="JJ52" s="106"/>
      <c r="JK52" s="106"/>
      <c r="JL52" s="106"/>
      <c r="JM52" s="106"/>
      <c r="JN52" s="106"/>
      <c r="JO52" s="106"/>
      <c r="JP52" s="106"/>
      <c r="JQ52" s="106"/>
      <c r="JR52" s="106"/>
      <c r="JS52" s="106"/>
      <c r="JT52" s="106"/>
      <c r="JU52" s="106"/>
      <c r="JV52" s="106">
        <f>データ!BR7</f>
        <v>61287</v>
      </c>
      <c r="JW52" s="106"/>
      <c r="JX52" s="106"/>
      <c r="JY52" s="106"/>
      <c r="JZ52" s="106"/>
      <c r="KA52" s="106"/>
      <c r="KB52" s="106"/>
      <c r="KC52" s="106"/>
      <c r="KD52" s="106"/>
      <c r="KE52" s="106"/>
      <c r="KF52" s="106"/>
      <c r="KG52" s="106"/>
      <c r="KH52" s="106"/>
      <c r="KI52" s="106"/>
      <c r="KJ52" s="106"/>
      <c r="KK52" s="106"/>
      <c r="KL52" s="106"/>
      <c r="KM52" s="106"/>
      <c r="KN52" s="106"/>
      <c r="KO52" s="106">
        <f>データ!BS7</f>
        <v>66156</v>
      </c>
      <c r="KP52" s="106"/>
      <c r="KQ52" s="106"/>
      <c r="KR52" s="106"/>
      <c r="KS52" s="106"/>
      <c r="KT52" s="106"/>
      <c r="KU52" s="106"/>
      <c r="KV52" s="106"/>
      <c r="KW52" s="106"/>
      <c r="KX52" s="106"/>
      <c r="KY52" s="106"/>
      <c r="KZ52" s="106"/>
      <c r="LA52" s="106"/>
      <c r="LB52" s="106"/>
      <c r="LC52" s="106"/>
      <c r="LD52" s="106"/>
      <c r="LE52" s="106"/>
      <c r="LF52" s="106"/>
      <c r="LG52" s="106"/>
      <c r="LH52" s="106">
        <f>データ!BT7</f>
        <v>64373</v>
      </c>
      <c r="LI52" s="106"/>
      <c r="LJ52" s="106"/>
      <c r="LK52" s="106"/>
      <c r="LL52" s="106"/>
      <c r="LM52" s="106"/>
      <c r="LN52" s="106"/>
      <c r="LO52" s="106"/>
      <c r="LP52" s="106"/>
      <c r="LQ52" s="106"/>
      <c r="LR52" s="106"/>
      <c r="LS52" s="106"/>
      <c r="LT52" s="106"/>
      <c r="LU52" s="106"/>
      <c r="LV52" s="106"/>
      <c r="LW52" s="106"/>
      <c r="LX52" s="106"/>
      <c r="LY52" s="106"/>
      <c r="LZ52" s="106"/>
      <c r="MA52" s="106">
        <f>データ!BU7</f>
        <v>23762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214315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ROIjB3Nb4BrezBH6uoQuGPIbLf2c2yLCfmpgx3g6bfQcUfpyH3DGX8pkfldufe1RUxp7OfLo/7Syc8wjszdqg==" saltValue="0KPoj2YSUQrewCMbytbXK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topLeftCell="AG1" workbookViewId="0">
      <selection activeCell="AL13" sqref="AL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101</v>
      </c>
      <c r="AO5" s="59" t="s">
        <v>93</v>
      </c>
      <c r="AP5" s="59" t="s">
        <v>94</v>
      </c>
      <c r="AQ5" s="59" t="s">
        <v>95</v>
      </c>
      <c r="AR5" s="59" t="s">
        <v>96</v>
      </c>
      <c r="AS5" s="59" t="s">
        <v>97</v>
      </c>
      <c r="AT5" s="59" t="s">
        <v>98</v>
      </c>
      <c r="AU5" s="59" t="s">
        <v>102</v>
      </c>
      <c r="AV5" s="59" t="s">
        <v>89</v>
      </c>
      <c r="AW5" s="59" t="s">
        <v>90</v>
      </c>
      <c r="AX5" s="59" t="s">
        <v>91</v>
      </c>
      <c r="AY5" s="59" t="s">
        <v>92</v>
      </c>
      <c r="AZ5" s="59" t="s">
        <v>93</v>
      </c>
      <c r="BA5" s="59" t="s">
        <v>94</v>
      </c>
      <c r="BB5" s="59" t="s">
        <v>95</v>
      </c>
      <c r="BC5" s="59" t="s">
        <v>96</v>
      </c>
      <c r="BD5" s="59" t="s">
        <v>97</v>
      </c>
      <c r="BE5" s="59" t="s">
        <v>98</v>
      </c>
      <c r="BF5" s="59" t="s">
        <v>102</v>
      </c>
      <c r="BG5" s="59" t="s">
        <v>89</v>
      </c>
      <c r="BH5" s="59" t="s">
        <v>99</v>
      </c>
      <c r="BI5" s="59" t="s">
        <v>103</v>
      </c>
      <c r="BJ5" s="59" t="s">
        <v>92</v>
      </c>
      <c r="BK5" s="59" t="s">
        <v>93</v>
      </c>
      <c r="BL5" s="59" t="s">
        <v>94</v>
      </c>
      <c r="BM5" s="59" t="s">
        <v>95</v>
      </c>
      <c r="BN5" s="59" t="s">
        <v>96</v>
      </c>
      <c r="BO5" s="59" t="s">
        <v>97</v>
      </c>
      <c r="BP5" s="59" t="s">
        <v>98</v>
      </c>
      <c r="BQ5" s="59" t="s">
        <v>88</v>
      </c>
      <c r="BR5" s="59" t="s">
        <v>104</v>
      </c>
      <c r="BS5" s="59" t="s">
        <v>99</v>
      </c>
      <c r="BT5" s="59" t="s">
        <v>91</v>
      </c>
      <c r="BU5" s="59" t="s">
        <v>92</v>
      </c>
      <c r="BV5" s="59" t="s">
        <v>93</v>
      </c>
      <c r="BW5" s="59" t="s">
        <v>94</v>
      </c>
      <c r="BX5" s="59" t="s">
        <v>95</v>
      </c>
      <c r="BY5" s="59" t="s">
        <v>96</v>
      </c>
      <c r="BZ5" s="59" t="s">
        <v>97</v>
      </c>
      <c r="CA5" s="59" t="s">
        <v>98</v>
      </c>
      <c r="CB5" s="59" t="s">
        <v>102</v>
      </c>
      <c r="CC5" s="59" t="s">
        <v>104</v>
      </c>
      <c r="CD5" s="59" t="s">
        <v>90</v>
      </c>
      <c r="CE5" s="59" t="s">
        <v>100</v>
      </c>
      <c r="CF5" s="59" t="s">
        <v>92</v>
      </c>
      <c r="CG5" s="59" t="s">
        <v>93</v>
      </c>
      <c r="CH5" s="59" t="s">
        <v>94</v>
      </c>
      <c r="CI5" s="59" t="s">
        <v>95</v>
      </c>
      <c r="CJ5" s="59" t="s">
        <v>96</v>
      </c>
      <c r="CK5" s="59" t="s">
        <v>97</v>
      </c>
      <c r="CL5" s="59" t="s">
        <v>98</v>
      </c>
      <c r="CM5" s="150"/>
      <c r="CN5" s="150"/>
      <c r="CO5" s="59" t="s">
        <v>105</v>
      </c>
      <c r="CP5" s="59" t="s">
        <v>89</v>
      </c>
      <c r="CQ5" s="59" t="s">
        <v>99</v>
      </c>
      <c r="CR5" s="59" t="s">
        <v>103</v>
      </c>
      <c r="CS5" s="59" t="s">
        <v>106</v>
      </c>
      <c r="CT5" s="59" t="s">
        <v>93</v>
      </c>
      <c r="CU5" s="59" t="s">
        <v>94</v>
      </c>
      <c r="CV5" s="59" t="s">
        <v>95</v>
      </c>
      <c r="CW5" s="59" t="s">
        <v>96</v>
      </c>
      <c r="CX5" s="59" t="s">
        <v>97</v>
      </c>
      <c r="CY5" s="59" t="s">
        <v>98</v>
      </c>
      <c r="CZ5" s="59" t="s">
        <v>107</v>
      </c>
      <c r="DA5" s="59" t="s">
        <v>108</v>
      </c>
      <c r="DB5" s="59" t="s">
        <v>109</v>
      </c>
      <c r="DC5" s="59" t="s">
        <v>91</v>
      </c>
      <c r="DD5" s="59" t="s">
        <v>110</v>
      </c>
      <c r="DE5" s="59" t="s">
        <v>93</v>
      </c>
      <c r="DF5" s="59" t="s">
        <v>94</v>
      </c>
      <c r="DG5" s="59" t="s">
        <v>95</v>
      </c>
      <c r="DH5" s="59" t="s">
        <v>96</v>
      </c>
      <c r="DI5" s="59" t="s">
        <v>97</v>
      </c>
      <c r="DJ5" s="59" t="s">
        <v>35</v>
      </c>
      <c r="DK5" s="59" t="s">
        <v>102</v>
      </c>
      <c r="DL5" s="59" t="s">
        <v>108</v>
      </c>
      <c r="DM5" s="59" t="s">
        <v>90</v>
      </c>
      <c r="DN5" s="59" t="s">
        <v>91</v>
      </c>
      <c r="DO5" s="59" t="s">
        <v>92</v>
      </c>
      <c r="DP5" s="59" t="s">
        <v>93</v>
      </c>
      <c r="DQ5" s="59" t="s">
        <v>94</v>
      </c>
      <c r="DR5" s="59" t="s">
        <v>95</v>
      </c>
      <c r="DS5" s="59" t="s">
        <v>96</v>
      </c>
      <c r="DT5" s="59" t="s">
        <v>97</v>
      </c>
      <c r="DU5" s="59" t="s">
        <v>98</v>
      </c>
    </row>
    <row r="6" spans="1:125" s="66" customFormat="1" x14ac:dyDescent="0.15">
      <c r="A6" s="49" t="s">
        <v>111</v>
      </c>
      <c r="B6" s="60">
        <f>B8</f>
        <v>2020</v>
      </c>
      <c r="C6" s="60">
        <f t="shared" ref="C6:X6" si="1">C8</f>
        <v>262099</v>
      </c>
      <c r="D6" s="60">
        <f t="shared" si="1"/>
        <v>47</v>
      </c>
      <c r="E6" s="60">
        <f t="shared" si="1"/>
        <v>14</v>
      </c>
      <c r="F6" s="60">
        <f t="shared" si="1"/>
        <v>0</v>
      </c>
      <c r="G6" s="60">
        <f t="shared" si="1"/>
        <v>2</v>
      </c>
      <c r="H6" s="60" t="str">
        <f>SUBSTITUTE(H8,"　","")</f>
        <v>京都府長岡京市</v>
      </c>
      <c r="I6" s="60" t="str">
        <f t="shared" si="1"/>
        <v>長岡京市営西山天王山駅東駐車場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7</v>
      </c>
      <c r="S6" s="62" t="str">
        <f t="shared" si="1"/>
        <v>駅</v>
      </c>
      <c r="T6" s="62" t="str">
        <f t="shared" si="1"/>
        <v>無</v>
      </c>
      <c r="U6" s="63">
        <f t="shared" si="1"/>
        <v>1831</v>
      </c>
      <c r="V6" s="63">
        <f t="shared" si="1"/>
        <v>41</v>
      </c>
      <c r="W6" s="63">
        <f t="shared" si="1"/>
        <v>200</v>
      </c>
      <c r="X6" s="62" t="str">
        <f t="shared" si="1"/>
        <v>利用料金制</v>
      </c>
      <c r="Y6" s="64">
        <f>IF(Y8="-",NA(),Y8)</f>
        <v>116.9</v>
      </c>
      <c r="Z6" s="64">
        <f t="shared" ref="Z6:AH6" si="2">IF(Z8="-",NA(),Z8)</f>
        <v>117.9</v>
      </c>
      <c r="AA6" s="64">
        <f t="shared" si="2"/>
        <v>119.7</v>
      </c>
      <c r="AB6" s="64">
        <f t="shared" si="2"/>
        <v>118.5</v>
      </c>
      <c r="AC6" s="64">
        <f t="shared" si="2"/>
        <v>96.3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1</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84</v>
      </c>
      <c r="AZ6" s="65">
        <f t="shared" si="4"/>
        <v>18</v>
      </c>
      <c r="BA6" s="65">
        <f t="shared" si="4"/>
        <v>21</v>
      </c>
      <c r="BB6" s="65">
        <f t="shared" si="4"/>
        <v>18</v>
      </c>
      <c r="BC6" s="65">
        <f t="shared" si="4"/>
        <v>15</v>
      </c>
      <c r="BD6" s="65">
        <f t="shared" si="4"/>
        <v>405</v>
      </c>
      <c r="BE6" s="63" t="str">
        <f>IF(BE8="-","",IF(BE8="-","【-】","【"&amp;SUBSTITUTE(TEXT(BE8,"#,##0"),"-","△")&amp;"】"))</f>
        <v>【2,345】</v>
      </c>
      <c r="BF6" s="64">
        <f>IF(BF8="-",NA(),BF8)</f>
        <v>30.6</v>
      </c>
      <c r="BG6" s="64">
        <f t="shared" ref="BG6:BO6" si="5">IF(BG8="-",NA(),BG8)</f>
        <v>31.3</v>
      </c>
      <c r="BH6" s="64">
        <f t="shared" si="5"/>
        <v>31.6</v>
      </c>
      <c r="BI6" s="64">
        <f t="shared" si="5"/>
        <v>31.3</v>
      </c>
      <c r="BJ6" s="64">
        <f t="shared" si="5"/>
        <v>17.3</v>
      </c>
      <c r="BK6" s="64">
        <f t="shared" si="5"/>
        <v>34.700000000000003</v>
      </c>
      <c r="BL6" s="64">
        <f t="shared" si="5"/>
        <v>39.6</v>
      </c>
      <c r="BM6" s="64">
        <f t="shared" si="5"/>
        <v>29</v>
      </c>
      <c r="BN6" s="64">
        <f t="shared" si="5"/>
        <v>32.9</v>
      </c>
      <c r="BO6" s="64">
        <f t="shared" si="5"/>
        <v>-121.8</v>
      </c>
      <c r="BP6" s="61" t="str">
        <f>IF(BP8="-","",IF(BP8="-","【-】","【"&amp;SUBSTITUTE(TEXT(BP8,"#,##0.0"),"-","△")&amp;"】"))</f>
        <v>【△65.9】</v>
      </c>
      <c r="BQ6" s="65">
        <f>IF(BQ8="-",NA(),BQ8)</f>
        <v>59098</v>
      </c>
      <c r="BR6" s="65">
        <f t="shared" ref="BR6:BZ6" si="6">IF(BR8="-",NA(),BR8)</f>
        <v>61287</v>
      </c>
      <c r="BS6" s="65">
        <f t="shared" si="6"/>
        <v>66156</v>
      </c>
      <c r="BT6" s="65">
        <f t="shared" si="6"/>
        <v>64373</v>
      </c>
      <c r="BU6" s="65">
        <f t="shared" si="6"/>
        <v>23762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112</v>
      </c>
      <c r="CM6" s="63">
        <f t="shared" ref="CM6:CN6" si="7">CM8</f>
        <v>214315</v>
      </c>
      <c r="CN6" s="63">
        <f t="shared" si="7"/>
        <v>0</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153.69999999999999</v>
      </c>
      <c r="DL6" s="64">
        <f t="shared" ref="DL6:DT6" si="9">IF(DL8="-",NA(),DL8)</f>
        <v>165.9</v>
      </c>
      <c r="DM6" s="64">
        <f t="shared" si="9"/>
        <v>178</v>
      </c>
      <c r="DN6" s="64">
        <f t="shared" si="9"/>
        <v>173.2</v>
      </c>
      <c r="DO6" s="64">
        <f t="shared" si="9"/>
        <v>139</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114</v>
      </c>
      <c r="B7" s="60">
        <f t="shared" ref="B7:X7" si="10">B8</f>
        <v>2020</v>
      </c>
      <c r="C7" s="60">
        <f t="shared" si="10"/>
        <v>262099</v>
      </c>
      <c r="D7" s="60">
        <f t="shared" si="10"/>
        <v>47</v>
      </c>
      <c r="E7" s="60">
        <f t="shared" si="10"/>
        <v>14</v>
      </c>
      <c r="F7" s="60">
        <f t="shared" si="10"/>
        <v>0</v>
      </c>
      <c r="G7" s="60">
        <f t="shared" si="10"/>
        <v>2</v>
      </c>
      <c r="H7" s="60" t="str">
        <f t="shared" si="10"/>
        <v>京都府　長岡京市</v>
      </c>
      <c r="I7" s="60" t="str">
        <f t="shared" si="10"/>
        <v>長岡京市営西山天王山駅東駐車場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7</v>
      </c>
      <c r="S7" s="62" t="str">
        <f t="shared" si="10"/>
        <v>駅</v>
      </c>
      <c r="T7" s="62" t="str">
        <f t="shared" si="10"/>
        <v>無</v>
      </c>
      <c r="U7" s="63">
        <f t="shared" si="10"/>
        <v>1831</v>
      </c>
      <c r="V7" s="63">
        <f t="shared" si="10"/>
        <v>41</v>
      </c>
      <c r="W7" s="63">
        <f t="shared" si="10"/>
        <v>200</v>
      </c>
      <c r="X7" s="62" t="str">
        <f t="shared" si="10"/>
        <v>利用料金制</v>
      </c>
      <c r="Y7" s="64">
        <f>Y8</f>
        <v>116.9</v>
      </c>
      <c r="Z7" s="64">
        <f t="shared" ref="Z7:AH7" si="11">Z8</f>
        <v>117.9</v>
      </c>
      <c r="AA7" s="64">
        <f t="shared" si="11"/>
        <v>119.7</v>
      </c>
      <c r="AB7" s="64">
        <f t="shared" si="11"/>
        <v>118.5</v>
      </c>
      <c r="AC7" s="64">
        <f t="shared" si="11"/>
        <v>96.3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1</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84</v>
      </c>
      <c r="AZ7" s="65">
        <f t="shared" si="13"/>
        <v>18</v>
      </c>
      <c r="BA7" s="65">
        <f t="shared" si="13"/>
        <v>21</v>
      </c>
      <c r="BB7" s="65">
        <f t="shared" si="13"/>
        <v>18</v>
      </c>
      <c r="BC7" s="65">
        <f t="shared" si="13"/>
        <v>15</v>
      </c>
      <c r="BD7" s="65">
        <f t="shared" si="13"/>
        <v>405</v>
      </c>
      <c r="BE7" s="63"/>
      <c r="BF7" s="64">
        <f>BF8</f>
        <v>30.6</v>
      </c>
      <c r="BG7" s="64">
        <f t="shared" ref="BG7:BO7" si="14">BG8</f>
        <v>31.3</v>
      </c>
      <c r="BH7" s="64">
        <f t="shared" si="14"/>
        <v>31.6</v>
      </c>
      <c r="BI7" s="64">
        <f t="shared" si="14"/>
        <v>31.3</v>
      </c>
      <c r="BJ7" s="64">
        <f t="shared" si="14"/>
        <v>17.3</v>
      </c>
      <c r="BK7" s="64">
        <f t="shared" si="14"/>
        <v>34.700000000000003</v>
      </c>
      <c r="BL7" s="64">
        <f t="shared" si="14"/>
        <v>39.6</v>
      </c>
      <c r="BM7" s="64">
        <f t="shared" si="14"/>
        <v>29</v>
      </c>
      <c r="BN7" s="64">
        <f t="shared" si="14"/>
        <v>32.9</v>
      </c>
      <c r="BO7" s="64">
        <f t="shared" si="14"/>
        <v>-121.8</v>
      </c>
      <c r="BP7" s="61"/>
      <c r="BQ7" s="65">
        <f>BQ8</f>
        <v>59098</v>
      </c>
      <c r="BR7" s="65">
        <f t="shared" ref="BR7:BZ7" si="15">BR8</f>
        <v>61287</v>
      </c>
      <c r="BS7" s="65">
        <f t="shared" si="15"/>
        <v>66156</v>
      </c>
      <c r="BT7" s="65">
        <f t="shared" si="15"/>
        <v>64373</v>
      </c>
      <c r="BU7" s="65">
        <f t="shared" si="15"/>
        <v>23762</v>
      </c>
      <c r="BV7" s="65">
        <f t="shared" si="15"/>
        <v>7123</v>
      </c>
      <c r="BW7" s="65">
        <f t="shared" si="15"/>
        <v>8017</v>
      </c>
      <c r="BX7" s="65">
        <f t="shared" si="15"/>
        <v>8137</v>
      </c>
      <c r="BY7" s="65">
        <f t="shared" si="15"/>
        <v>8005</v>
      </c>
      <c r="BZ7" s="65">
        <f t="shared" si="15"/>
        <v>2698</v>
      </c>
      <c r="CA7" s="63"/>
      <c r="CB7" s="64" t="s">
        <v>115</v>
      </c>
      <c r="CC7" s="64" t="s">
        <v>115</v>
      </c>
      <c r="CD7" s="64" t="s">
        <v>115</v>
      </c>
      <c r="CE7" s="64" t="s">
        <v>115</v>
      </c>
      <c r="CF7" s="64" t="s">
        <v>115</v>
      </c>
      <c r="CG7" s="64" t="s">
        <v>115</v>
      </c>
      <c r="CH7" s="64" t="s">
        <v>115</v>
      </c>
      <c r="CI7" s="64" t="s">
        <v>115</v>
      </c>
      <c r="CJ7" s="64" t="s">
        <v>115</v>
      </c>
      <c r="CK7" s="64" t="s">
        <v>116</v>
      </c>
      <c r="CL7" s="61"/>
      <c r="CM7" s="63">
        <f>CM8</f>
        <v>214315</v>
      </c>
      <c r="CN7" s="63">
        <f>CN8</f>
        <v>0</v>
      </c>
      <c r="CO7" s="64" t="s">
        <v>115</v>
      </c>
      <c r="CP7" s="64" t="s">
        <v>115</v>
      </c>
      <c r="CQ7" s="64" t="s">
        <v>115</v>
      </c>
      <c r="CR7" s="64" t="s">
        <v>115</v>
      </c>
      <c r="CS7" s="64" t="s">
        <v>115</v>
      </c>
      <c r="CT7" s="64" t="s">
        <v>115</v>
      </c>
      <c r="CU7" s="64" t="s">
        <v>115</v>
      </c>
      <c r="CV7" s="64" t="s">
        <v>115</v>
      </c>
      <c r="CW7" s="64" t="s">
        <v>115</v>
      </c>
      <c r="CX7" s="64" t="s">
        <v>117</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153.69999999999999</v>
      </c>
      <c r="DL7" s="64">
        <f t="shared" ref="DL7:DT7" si="17">DL8</f>
        <v>165.9</v>
      </c>
      <c r="DM7" s="64">
        <f t="shared" si="17"/>
        <v>178</v>
      </c>
      <c r="DN7" s="64">
        <f t="shared" si="17"/>
        <v>173.2</v>
      </c>
      <c r="DO7" s="64">
        <f t="shared" si="17"/>
        <v>139</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262099</v>
      </c>
      <c r="D8" s="67">
        <v>47</v>
      </c>
      <c r="E8" s="67">
        <v>14</v>
      </c>
      <c r="F8" s="67">
        <v>0</v>
      </c>
      <c r="G8" s="67">
        <v>2</v>
      </c>
      <c r="H8" s="67" t="s">
        <v>118</v>
      </c>
      <c r="I8" s="67" t="s">
        <v>119</v>
      </c>
      <c r="J8" s="67" t="s">
        <v>120</v>
      </c>
      <c r="K8" s="67" t="s">
        <v>121</v>
      </c>
      <c r="L8" s="67" t="s">
        <v>122</v>
      </c>
      <c r="M8" s="67" t="s">
        <v>123</v>
      </c>
      <c r="N8" s="67" t="s">
        <v>124</v>
      </c>
      <c r="O8" s="68" t="s">
        <v>125</v>
      </c>
      <c r="P8" s="69" t="s">
        <v>126</v>
      </c>
      <c r="Q8" s="69" t="s">
        <v>127</v>
      </c>
      <c r="R8" s="70">
        <v>7</v>
      </c>
      <c r="S8" s="69" t="s">
        <v>128</v>
      </c>
      <c r="T8" s="69" t="s">
        <v>129</v>
      </c>
      <c r="U8" s="70">
        <v>1831</v>
      </c>
      <c r="V8" s="70">
        <v>41</v>
      </c>
      <c r="W8" s="70">
        <v>200</v>
      </c>
      <c r="X8" s="69" t="s">
        <v>130</v>
      </c>
      <c r="Y8" s="71">
        <v>116.9</v>
      </c>
      <c r="Z8" s="71">
        <v>117.9</v>
      </c>
      <c r="AA8" s="71">
        <v>119.7</v>
      </c>
      <c r="AB8" s="71">
        <v>118.5</v>
      </c>
      <c r="AC8" s="71">
        <v>96.3</v>
      </c>
      <c r="AD8" s="71">
        <v>378</v>
      </c>
      <c r="AE8" s="71">
        <v>477.8</v>
      </c>
      <c r="AF8" s="71">
        <v>373.2</v>
      </c>
      <c r="AG8" s="71">
        <v>742.8</v>
      </c>
      <c r="AH8" s="71">
        <v>385.7</v>
      </c>
      <c r="AI8" s="68">
        <v>630.70000000000005</v>
      </c>
      <c r="AJ8" s="71">
        <v>0</v>
      </c>
      <c r="AK8" s="71">
        <v>0</v>
      </c>
      <c r="AL8" s="71">
        <v>0</v>
      </c>
      <c r="AM8" s="71">
        <v>0</v>
      </c>
      <c r="AN8" s="71">
        <v>1</v>
      </c>
      <c r="AO8" s="71">
        <v>3.1</v>
      </c>
      <c r="AP8" s="71">
        <v>6.3</v>
      </c>
      <c r="AQ8" s="71">
        <v>4</v>
      </c>
      <c r="AR8" s="71">
        <v>2</v>
      </c>
      <c r="AS8" s="71">
        <v>9</v>
      </c>
      <c r="AT8" s="68">
        <v>8.6</v>
      </c>
      <c r="AU8" s="72">
        <v>0</v>
      </c>
      <c r="AV8" s="72">
        <v>0</v>
      </c>
      <c r="AW8" s="72">
        <v>0</v>
      </c>
      <c r="AX8" s="72">
        <v>0</v>
      </c>
      <c r="AY8" s="72">
        <v>84</v>
      </c>
      <c r="AZ8" s="72">
        <v>18</v>
      </c>
      <c r="BA8" s="72">
        <v>21</v>
      </c>
      <c r="BB8" s="72">
        <v>18</v>
      </c>
      <c r="BC8" s="72">
        <v>15</v>
      </c>
      <c r="BD8" s="72">
        <v>405</v>
      </c>
      <c r="BE8" s="72">
        <v>2345</v>
      </c>
      <c r="BF8" s="71">
        <v>30.6</v>
      </c>
      <c r="BG8" s="71">
        <v>31.3</v>
      </c>
      <c r="BH8" s="71">
        <v>31.6</v>
      </c>
      <c r="BI8" s="71">
        <v>31.3</v>
      </c>
      <c r="BJ8" s="71">
        <v>17.3</v>
      </c>
      <c r="BK8" s="71">
        <v>34.700000000000003</v>
      </c>
      <c r="BL8" s="71">
        <v>39.6</v>
      </c>
      <c r="BM8" s="71">
        <v>29</v>
      </c>
      <c r="BN8" s="71">
        <v>32.9</v>
      </c>
      <c r="BO8" s="71">
        <v>-121.8</v>
      </c>
      <c r="BP8" s="68">
        <v>-65.900000000000006</v>
      </c>
      <c r="BQ8" s="72">
        <v>59098</v>
      </c>
      <c r="BR8" s="72">
        <v>61287</v>
      </c>
      <c r="BS8" s="72">
        <v>66156</v>
      </c>
      <c r="BT8" s="73">
        <v>64373</v>
      </c>
      <c r="BU8" s="73">
        <v>23762</v>
      </c>
      <c r="BV8" s="72">
        <v>7123</v>
      </c>
      <c r="BW8" s="72">
        <v>8017</v>
      </c>
      <c r="BX8" s="72">
        <v>8137</v>
      </c>
      <c r="BY8" s="72">
        <v>8005</v>
      </c>
      <c r="BZ8" s="72">
        <v>2698</v>
      </c>
      <c r="CA8" s="70">
        <v>3932</v>
      </c>
      <c r="CB8" s="71" t="s">
        <v>122</v>
      </c>
      <c r="CC8" s="71" t="s">
        <v>122</v>
      </c>
      <c r="CD8" s="71" t="s">
        <v>122</v>
      </c>
      <c r="CE8" s="71" t="s">
        <v>122</v>
      </c>
      <c r="CF8" s="71" t="s">
        <v>122</v>
      </c>
      <c r="CG8" s="71" t="s">
        <v>122</v>
      </c>
      <c r="CH8" s="71" t="s">
        <v>122</v>
      </c>
      <c r="CI8" s="71" t="s">
        <v>122</v>
      </c>
      <c r="CJ8" s="71" t="s">
        <v>122</v>
      </c>
      <c r="CK8" s="71" t="s">
        <v>122</v>
      </c>
      <c r="CL8" s="68" t="s">
        <v>122</v>
      </c>
      <c r="CM8" s="70">
        <v>214315</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62.8</v>
      </c>
      <c r="DF8" s="71">
        <v>62.3</v>
      </c>
      <c r="DG8" s="71">
        <v>87.9</v>
      </c>
      <c r="DH8" s="71">
        <v>56.3</v>
      </c>
      <c r="DI8" s="71">
        <v>70.3</v>
      </c>
      <c r="DJ8" s="68">
        <v>183.4</v>
      </c>
      <c r="DK8" s="71">
        <v>153.69999999999999</v>
      </c>
      <c r="DL8" s="71">
        <v>165.9</v>
      </c>
      <c r="DM8" s="71">
        <v>178</v>
      </c>
      <c r="DN8" s="71">
        <v>173.2</v>
      </c>
      <c r="DO8" s="71">
        <v>139</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cp:lastPrinted>2022-02-04T01:30:11Z</cp:lastPrinted>
  <dcterms:modified xsi:type="dcterms:W3CDTF">2022-02-18T02:08:42Z</dcterms:modified>
</cp:coreProperties>
</file>