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10 長岡京市\"/>
    </mc:Choice>
  </mc:AlternateContent>
  <xr:revisionPtr revIDLastSave="0" documentId="13_ncr:1_{893E8A8B-AC0B-41A4-9780-B447CE813A35}" xr6:coauthVersionLast="36" xr6:coauthVersionMax="36" xr10:uidLastSave="{00000000-0000-0000-0000-000000000000}"/>
  <workbookProtection workbookAlgorithmName="SHA-512" workbookHashValue="p6tInvERSWFmn/y2xFNxWISvVATKLlSZn6DXXXRWeytR2BH25T8JgqObuzAAsp3ShcTZqoAaSaDPT0Di6q1IDQ==" workbookSaltValue="zoOizc93Jg4FuetynK69SA==" workbookSpinCount="100000" lockStructure="1"/>
  <bookViews>
    <workbookView xWindow="0" yWindow="0" windowWidth="28800" windowHeight="1138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<sst xmlns="http://schemas.openxmlformats.org/spreadsheetml/2006/main" count="228" uniqueCount="113">
  <si>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</si>
  <si>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</si>
  <si>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</si>
  <si>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</si>
  <si>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</si>
  <si>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</si>
  <si>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</si>
  <si>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</si>
  <si>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</si>
  <si>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</si>
  <si>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</si>
  <si>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</si>
  <si>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</si>
  <si>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</si>
  <si>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</si>
  <si>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</si>
  <si>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</si>
  <si>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</si>
  <si>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</si>
  <si>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</si>
  <si>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</si>
  <si>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</si>
  <si>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</si>
  <si>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</si>
  <si>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</si>
  <si>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</si>
  <si>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</si>
  <si>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</si>
  <si>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</si>
  <si>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</si>
  <si>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</si>
  <si>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</si>
  <si>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</si>
  <si>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</si>
  <si>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</si>
  <si>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</si>
  <si>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</si>
  <si>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</si>
  <si>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</si>
  <si>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</si>
  <si>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</si>
  <si>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</si>
  <si>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</si>
  <si>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</si>
  <si>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</si>
  <si>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</si>
  <si>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</si>
  <si>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</si>
  <si>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</si>
  <si>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</si>
  <si>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</si>
  <si>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</si>
  <si>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</si>
  <si>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</si>
  <si>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</si>
  <si>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</si>
  <si>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</si>
  <si>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</si>
  <si>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</si>
  <si>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</si>
  <si>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</si>
  <si>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</si>
  <si>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</si>
  <si>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</si>
  <si>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</si>
  <si>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</si>
  <si>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</si>
  <si>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</si>
  <si>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</si>
  <si>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</si>
  <si>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</si>
  <si>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</si>
  <si>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</si>
  <si>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</si>
  <si>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</si>
  <si>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</si>
  <si>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</si>
  <si>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</si>
  <si>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</si>
  <si>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</si>
  <si>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</si>
  <si>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</si>
  <si>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</si>
  <si>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</si>
  <si>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</si>
  <si>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</si>
  <si>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</si>
  <si>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</si>
  <si>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</si>
  <si>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</si>
  <si>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</si>
  <si>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</si>
  <si>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</si>
  <si>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長岡京市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</si>
  <si>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</si>
  <si>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</si>
  <si>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</si>
  <si>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</si>
  <si>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</si>
  <si>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</si>
  <si>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</si>
  <si>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</si>
  <si>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</si>
  <si>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</si>
  <si>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</si>
  <si>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</si>
  <si>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</si>
  <si>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</si>
  <si>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</si>
  <si>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</si>
  <si>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①有形固定資産減価償却率及び②管路経年化率は増加しており、老朽化が進んでいます。
③管路更新率は前年度を下回りましたが、基幹管路など優先順位を考慮しながら計画的な施設の更新に取り組んでいます。</t>
    <rPh sb="45" eb="48">
      <t>ゼンネンド</t>
    </rPh>
    <rPh sb="49" eb="51">
      <t>シタマワ</t>
    </rPh>
    <phoneticPr fontId="4"/>
  </si>
  <si>
    <t>　令和元年度までの10年間は、長岡京市水道ビジョンに基づき、経営の健全化を図るとともに、効率的な事業運営を行えるよう施設の再構築に取り組みました。
　令和2年度からは、令和11年度までの10年間を計画期間とする長岡京市上下水道ビジョン（経営戦略）に基づき、人口減少等で水需要の減少が見込まれる中、将来にわたり安全で安心な水道水を安定的に供給していくための取り組みを進めています。計画的な施設の更新を進めるとともに、事業の効率化を図り、経営基盤の強化に取り組みます。</t>
    <rPh sb="177" eb="178">
      <t>ト</t>
    </rPh>
    <rPh sb="179" eb="180">
      <t>ク</t>
    </rPh>
    <rPh sb="182" eb="183">
      <t>スス</t>
    </rPh>
    <rPh sb="225" eb="226">
      <t>ト</t>
    </rPh>
    <rPh sb="227" eb="228">
      <t>ク</t>
    </rPh>
    <phoneticPr fontId="4"/>
  </si>
  <si>
    <t>①経常収支比率は100％を超えていますが、コロナ禍による社会経済情勢が不透明なため、更なる経費削減に努め、健全経営に取り組みます。なお、料金を上下水道料金として一括で捉え、下水道使用料の引き上げに対し、水道事業の経営状況等を踏まえ、令和2年10月に水道料金の引き下げを実施しています。
③流動比率は300%前後を推移しています。効率的な事業運営を行い資金確保に努めます。
④企業債残高対給水収益比率は、類似団体平均値を下回っていますが、施設の更新による企業債借入額が増加しており、推移に注視します。
⑤料金回収率は100％を超えていますが、コロナ禍や令和2年10月に実施した料金改定による影響を注視していきます。
⑥給水原価は、類似団体平均値を上回っており、経費削減に取り組みます。
⑦施設利用率は、類似団体平均値を上回っており効率的な運用ができています。
⑧有収率は、計画的な管路の更新と漏水調査を実施し、高率を維持しています。</t>
    <rPh sb="68" eb="70">
      <t>リョウキン</t>
    </rPh>
    <rPh sb="71" eb="73">
      <t>ジョウゲ</t>
    </rPh>
    <rPh sb="73" eb="75">
      <t>スイドウ</t>
    </rPh>
    <rPh sb="75" eb="77">
      <t>リョウキン</t>
    </rPh>
    <rPh sb="80" eb="82">
      <t>イッカツ</t>
    </rPh>
    <rPh sb="83" eb="84">
      <t>トラ</t>
    </rPh>
    <rPh sb="86" eb="89">
      <t>ゲスイドウ</t>
    </rPh>
    <rPh sb="89" eb="92">
      <t>シヨウリョウ</t>
    </rPh>
    <rPh sb="93" eb="94">
      <t>ヒ</t>
    </rPh>
    <rPh sb="95" eb="96">
      <t>ア</t>
    </rPh>
    <rPh sb="98" eb="99">
      <t>タイ</t>
    </rPh>
    <rPh sb="101" eb="103">
      <t>スイドウ</t>
    </rPh>
    <rPh sb="103" eb="105">
      <t>ジギョウ</t>
    </rPh>
    <rPh sb="112" eb="113">
      <t>フ</t>
    </rPh>
    <rPh sb="124" eb="126">
      <t>スイドウ</t>
    </rPh>
    <rPh sb="153" eb="155">
      <t>ゼンゴ</t>
    </rPh>
    <rPh sb="156" eb="158">
      <t>スイイ</t>
    </rPh>
    <rPh sb="209" eb="211">
      <t>シタマワ</t>
    </rPh>
    <rPh sb="221" eb="223">
      <t>コウシン</t>
    </rPh>
    <rPh sb="226" eb="228">
      <t>キギョウ</t>
    </rPh>
    <rPh sb="228" eb="229">
      <t>サイ</t>
    </rPh>
    <rPh sb="229" eb="231">
      <t>カリイレ</t>
    </rPh>
    <rPh sb="231" eb="232">
      <t>ガク</t>
    </rPh>
    <rPh sb="233" eb="235">
      <t>ゾウカ</t>
    </rPh>
    <rPh sb="240" eb="242">
      <t>スイイ</t>
    </rPh>
    <rPh sb="243" eb="245">
      <t>チュウシ</t>
    </rPh>
    <rPh sb="273" eb="274">
      <t>カ</t>
    </rPh>
    <rPh sb="275" eb="277">
      <t>レイワ</t>
    </rPh>
    <rPh sb="278" eb="279">
      <t>ネン</t>
    </rPh>
    <rPh sb="281" eb="282">
      <t>ガツ</t>
    </rPh>
    <rPh sb="283" eb="285">
      <t>ジッシ</t>
    </rPh>
    <rPh sb="287" eb="289">
      <t>リョウキン</t>
    </rPh>
    <rPh sb="289" eb="291">
      <t>カイテイ</t>
    </rPh>
    <rPh sb="294" eb="296">
      <t>エイキョウ</t>
    </rPh>
    <rPh sb="297" eb="299">
      <t>チュウシ</t>
    </rPh>
    <rPh sb="371" eb="372">
      <t>オコナ</t>
    </rPh>
    <rPh sb="389" eb="391">
      <t>カンロ</t>
    </rPh>
    <rPh sb="392" eb="394">
      <t>コウシン</t>
    </rPh>
    <rPh sb="407" eb="409">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</si>
</sst>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0.51</c:v>
                </c:pt>
                <c:pt idx="1">
                  <c:v>0.95</c:v>
                </c:pt>
                <c:pt idx="2">
                  <c:v>0.66</c:v>
                </c:pt>
                <c:pt idx="3">
                  <c:v>0.71</c:v>
                </c:pt>
                <c:pt idx="4">
                  <c:v>0.51</c:v>
                </c:pt>
              </c:numCache>
            </c:numRef>
          </c:val>
          <c:extLst>
            <c:ext xmlns:c16="http://schemas.microsoft.com/office/drawing/2014/chart" uri="{C3380CC4-5D6E-409C-BE32-E72D297353CC}">
              <c16:uniqueId val="{00000000-111A-4FA2-97AC-D7DA844EE58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111A-4FA2-97AC-D7DA844EE58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64.97</c:v>
                </c:pt>
                <c:pt idx="1">
                  <c:v>64.22</c:v>
                </c:pt>
                <c:pt idx="2">
                  <c:v>63.28</c:v>
                </c:pt>
                <c:pt idx="3">
                  <c:v>61.85</c:v>
                </c:pt>
                <c:pt idx="4">
                  <c:v>62.36</c:v>
                </c:pt>
              </c:numCache>
            </c:numRef>
          </c:val>
          <c:extLst>
            <c:ext xmlns:c16="http://schemas.microsoft.com/office/drawing/2014/chart" uri="{C3380CC4-5D6E-409C-BE32-E72D297353CC}">
              <c16:uniqueId val="{00000000-E077-4895-B25F-2726248ED6B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E077-4895-B25F-2726248ED6B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93.16</c:v>
                </c:pt>
                <c:pt idx="1">
                  <c:v>93.42</c:v>
                </c:pt>
                <c:pt idx="2">
                  <c:v>95.01</c:v>
                </c:pt>
                <c:pt idx="3">
                  <c:v>95.85</c:v>
                </c:pt>
                <c:pt idx="4">
                  <c:v>96.03</c:v>
                </c:pt>
              </c:numCache>
            </c:numRef>
          </c:val>
          <c:extLst>
            <c:ext xmlns:c16="http://schemas.microsoft.com/office/drawing/2014/chart" uri="{C3380CC4-5D6E-409C-BE32-E72D297353CC}">
              <c16:uniqueId val="{00000000-8256-4723-B00C-CCE0EDFF6C1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8256-4723-B00C-CCE0EDFF6C1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110.28</c:v>
                </c:pt>
                <c:pt idx="1">
                  <c:v>107.43</c:v>
                </c:pt>
                <c:pt idx="2">
                  <c:v>107.91</c:v>
                </c:pt>
                <c:pt idx="3">
                  <c:v>107.41</c:v>
                </c:pt>
                <c:pt idx="4">
                  <c:v>106.48</c:v>
                </c:pt>
              </c:numCache>
            </c:numRef>
          </c:val>
          <c:extLst>
            <c:ext xmlns:c16="http://schemas.microsoft.com/office/drawing/2014/chart" uri="{C3380CC4-5D6E-409C-BE32-E72D297353CC}">
              <c16:uniqueId val="{00000000-0161-40F2-8B2E-19EB6D98FE4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0161-40F2-8B2E-19EB6D98FE4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50.08</c:v>
                </c:pt>
                <c:pt idx="1">
                  <c:v>50.69</c:v>
                </c:pt>
                <c:pt idx="2">
                  <c:v>52.16</c:v>
                </c:pt>
                <c:pt idx="3">
                  <c:v>53.99</c:v>
                </c:pt>
                <c:pt idx="4">
                  <c:v>55.06</c:v>
                </c:pt>
              </c:numCache>
            </c:numRef>
          </c:val>
          <c:extLst>
            <c:ext xmlns:c16="http://schemas.microsoft.com/office/drawing/2014/chart" uri="{C3380CC4-5D6E-409C-BE32-E72D297353CC}">
              <c16:uniqueId val="{00000000-BBD4-4DF3-B0CF-698BB0D2737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BBD4-4DF3-B0CF-698BB0D2737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9.52</c:v>
                </c:pt>
                <c:pt idx="1">
                  <c:v>9.64</c:v>
                </c:pt>
                <c:pt idx="2">
                  <c:v>17.149999999999999</c:v>
                </c:pt>
                <c:pt idx="3">
                  <c:v>18.07</c:v>
                </c:pt>
                <c:pt idx="4">
                  <c:v>21.52</c:v>
                </c:pt>
              </c:numCache>
            </c:numRef>
          </c:val>
          <c:extLst>
            <c:ext xmlns:c16="http://schemas.microsoft.com/office/drawing/2014/chart" uri="{C3380CC4-5D6E-409C-BE32-E72D297353CC}">
              <c16:uniqueId val="{00000000-9287-4251-8B88-05A86ECE50B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9287-4251-8B88-05A86ECE50B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15-41C2-9E06-92F200B1037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F015-41C2-9E06-92F200B1037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315.97000000000003</c:v>
                </c:pt>
                <c:pt idx="1">
                  <c:v>296.10000000000002</c:v>
                </c:pt>
                <c:pt idx="2">
                  <c:v>322.92</c:v>
                </c:pt>
                <c:pt idx="3">
                  <c:v>336.54</c:v>
                </c:pt>
                <c:pt idx="4">
                  <c:v>297.64</c:v>
                </c:pt>
              </c:numCache>
            </c:numRef>
          </c:val>
          <c:extLst>
            <c:ext xmlns:c16="http://schemas.microsoft.com/office/drawing/2014/chart" uri="{C3380CC4-5D6E-409C-BE32-E72D297353CC}">
              <c16:uniqueId val="{00000000-0A6C-48B9-AB38-9B8FF08F74F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0A6C-48B9-AB38-9B8FF08F74F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258.48</c:v>
                </c:pt>
                <c:pt idx="1">
                  <c:v>261.49</c:v>
                </c:pt>
                <c:pt idx="2">
                  <c:v>257.7</c:v>
                </c:pt>
                <c:pt idx="3">
                  <c:v>255.85</c:v>
                </c:pt>
                <c:pt idx="4">
                  <c:v>270.26</c:v>
                </c:pt>
              </c:numCache>
            </c:numRef>
          </c:val>
          <c:extLst>
            <c:ext xmlns:c16="http://schemas.microsoft.com/office/drawing/2014/chart" uri="{C3380CC4-5D6E-409C-BE32-E72D297353CC}">
              <c16:uniqueId val="{00000000-C5AD-4042-AE06-CB439A36D00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C5AD-4042-AE06-CB439A36D00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103.16</c:v>
                </c:pt>
                <c:pt idx="1">
                  <c:v>99.96</c:v>
                </c:pt>
                <c:pt idx="2">
                  <c:v>102.5</c:v>
                </c:pt>
                <c:pt idx="3">
                  <c:v>101.08</c:v>
                </c:pt>
                <c:pt idx="4">
                  <c:v>102.65</c:v>
                </c:pt>
              </c:numCache>
            </c:numRef>
          </c:val>
          <c:extLst>
            <c:ext xmlns:c16="http://schemas.microsoft.com/office/drawing/2014/chart" uri="{C3380CC4-5D6E-409C-BE32-E72D297353CC}">
              <c16:uniqueId val="{00000000-9135-4DBB-8FC9-3D0E98FC15D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9135-4DBB-8FC9-3D0E98FC15D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192.28</c:v>
                </c:pt>
                <c:pt idx="1">
                  <c:v>198.63</c:v>
                </c:pt>
                <c:pt idx="2">
                  <c:v>194.21</c:v>
                </c:pt>
                <c:pt idx="3">
                  <c:v>196.76</c:v>
                </c:pt>
                <c:pt idx="4">
                  <c:v>187.28</c:v>
                </c:pt>
              </c:numCache>
            </c:numRef>
          </c:val>
          <c:extLst>
            <c:ext xmlns:c16="http://schemas.microsoft.com/office/drawing/2014/chart" uri="{C3380CC4-5D6E-409C-BE32-E72D297353CC}">
              <c16:uniqueId val="{00000000-74F1-482D-A61F-A9B0C317B10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74F1-482D-A61F-A9B0C317B10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京都府　長岡京市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81061</v>
      </c>
      <c r="AM8" s="71"/>
      <c r="AN8" s="71"/>
      <c r="AO8" s="71"/>
      <c r="AP8" s="71"/>
      <c r="AQ8" s="71"/>
      <c r="AR8" s="71"/>
      <c r="AS8" s="71"/>
      <c r="AT8" s="67">
        <f>データ!$S$6</f>
        <v>19.170000000000002</v>
      </c>
      <c r="AU8" s="68"/>
      <c r="AV8" s="68"/>
      <c r="AW8" s="68"/>
      <c r="AX8" s="68"/>
      <c r="AY8" s="68"/>
      <c r="AZ8" s="68"/>
      <c r="BA8" s="68"/>
      <c r="BB8" s="70">
        <f>データ!$T$6</f>
        <v>4228.53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63.3</v>
      </c>
      <c r="J10" s="68"/>
      <c r="K10" s="68"/>
      <c r="L10" s="68"/>
      <c r="M10" s="68"/>
      <c r="N10" s="68"/>
      <c r="O10" s="69"/>
      <c r="P10" s="70">
        <f>データ!$P$6</f>
        <v>100</v>
      </c>
      <c r="Q10" s="70"/>
      <c r="R10" s="70"/>
      <c r="S10" s="70"/>
      <c r="T10" s="70"/>
      <c r="U10" s="70"/>
      <c r="V10" s="70"/>
      <c r="W10" s="71">
        <f>データ!$Q$6</f>
        <v>2981</v>
      </c>
      <c r="X10" s="71"/>
      <c r="Y10" s="71"/>
      <c r="Z10" s="71"/>
      <c r="AA10" s="71"/>
      <c r="AB10" s="71"/>
      <c r="AC10" s="71"/>
      <c r="AD10" s="2"/>
      <c r="AE10" s="2"/>
      <c r="AF10" s="2"/>
      <c r="AG10" s="2"/>
      <c r="AH10" s="4"/>
      <c r="AI10" s="4"/>
      <c r="AJ10" s="4"/>
      <c r="AK10" s="4"/>
      <c r="AL10" s="71">
        <f>データ!$U$6</f>
        <v>81073</v>
      </c>
      <c r="AM10" s="71"/>
      <c r="AN10" s="71"/>
      <c r="AO10" s="71"/>
      <c r="AP10" s="71"/>
      <c r="AQ10" s="71"/>
      <c r="AR10" s="71"/>
      <c r="AS10" s="71"/>
      <c r="AT10" s="67">
        <f>データ!$V$6</f>
        <v>12.36</v>
      </c>
      <c r="AU10" s="68"/>
      <c r="AV10" s="68"/>
      <c r="AW10" s="68"/>
      <c r="AX10" s="68"/>
      <c r="AY10" s="68"/>
      <c r="AZ10" s="68"/>
      <c r="BA10" s="68"/>
      <c r="BB10" s="70">
        <f>データ!$W$6</f>
        <v>6559.3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pkPauOYuFtUbilBndNcvHKxIMRkxSpzB9I41MFtpj55YIPMJRnk5BjrwroJXXmKJJ+lW3COqwDLIUEhdvZYEVQ==" saltValue="GoUOSIOP52LTMGWjTpUPg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262099</v>
      </c>
      <c r="D6" s="34">
        <f t="shared" si="3"/>
        <v>46</v>
      </c>
      <c r="E6" s="34">
        <f t="shared" si="3"/>
        <v>1</v>
      </c>
      <c r="F6" s="34">
        <f t="shared" si="3"/>
        <v>0</v>
      </c>
      <c r="G6" s="34">
        <f t="shared" si="3"/>
        <v>1</v>
      </c>
      <c r="H6" s="34" t="str">
        <f t="shared" si="3"/>
        <v>京都府　長岡京市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63.3</v>
      </c>
      <c r="P6" s="35">
        <f t="shared" si="3"/>
        <v>100</v>
      </c>
      <c r="Q6" s="35">
        <f t="shared" si="3"/>
        <v>2981</v>
      </c>
      <c r="R6" s="35">
        <f t="shared" si="3"/>
        <v>81061</v>
      </c>
      <c r="S6" s="35">
        <f t="shared" si="3"/>
        <v>19.170000000000002</v>
      </c>
      <c r="T6" s="35">
        <f t="shared" si="3"/>
        <v>4228.53</v>
      </c>
      <c r="U6" s="35">
        <f t="shared" si="3"/>
        <v>81073</v>
      </c>
      <c r="V6" s="35">
        <f t="shared" si="3"/>
        <v>12.36</v>
      </c>
      <c r="W6" s="35">
        <f t="shared" si="3"/>
        <v>6559.3</v>
      </c>
      <c r="X6" s="36">
        <f>IF(X7="",NA(),X7)</f>
        <v>110.28</v>
      </c>
      <c r="Y6" s="36">
        <f t="shared" ref="Y6:AG6" si="4">IF(Y7="",NA(),Y7)</f>
        <v>107.43</v>
      </c>
      <c r="Z6" s="36">
        <f t="shared" si="4"/>
        <v>107.91</v>
      </c>
      <c r="AA6" s="36">
        <f t="shared" si="4"/>
        <v>107.41</v>
      </c>
      <c r="AB6" s="36">
        <f t="shared" si="4"/>
        <v>106.48</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315.97000000000003</v>
      </c>
      <c r="AU6" s="36">
        <f t="shared" ref="AU6:BC6" si="6">IF(AU7="",NA(),AU7)</f>
        <v>296.10000000000002</v>
      </c>
      <c r="AV6" s="36">
        <f t="shared" si="6"/>
        <v>322.92</v>
      </c>
      <c r="AW6" s="36">
        <f t="shared" si="6"/>
        <v>336.54</v>
      </c>
      <c r="AX6" s="36">
        <f t="shared" si="6"/>
        <v>297.64</v>
      </c>
      <c r="AY6" s="36">
        <f t="shared" si="6"/>
        <v>357.82</v>
      </c>
      <c r="AZ6" s="36">
        <f t="shared" si="6"/>
        <v>355.5</v>
      </c>
      <c r="BA6" s="36">
        <f t="shared" si="6"/>
        <v>349.83</v>
      </c>
      <c r="BB6" s="36">
        <f t="shared" si="6"/>
        <v>360.86</v>
      </c>
      <c r="BC6" s="36">
        <f t="shared" si="6"/>
        <v>350.79</v>
      </c>
      <c r="BD6" s="35" t="str">
        <f>IF(BD7="","",IF(BD7="-","【-】","【"&amp;SUBSTITUTE(TEXT(BD7,"#,##0.00"),"-","△")&amp;"】"))</f>
        <v>【260.31】</v>
      </c>
      <c r="BE6" s="36">
        <f>IF(BE7="",NA(),BE7)</f>
        <v>258.48</v>
      </c>
      <c r="BF6" s="36">
        <f t="shared" ref="BF6:BN6" si="7">IF(BF7="",NA(),BF7)</f>
        <v>261.49</v>
      </c>
      <c r="BG6" s="36">
        <f t="shared" si="7"/>
        <v>257.7</v>
      </c>
      <c r="BH6" s="36">
        <f t="shared" si="7"/>
        <v>255.85</v>
      </c>
      <c r="BI6" s="36">
        <f t="shared" si="7"/>
        <v>270.26</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103.16</v>
      </c>
      <c r="BQ6" s="36">
        <f t="shared" ref="BQ6:BY6" si="8">IF(BQ7="",NA(),BQ7)</f>
        <v>99.96</v>
      </c>
      <c r="BR6" s="36">
        <f t="shared" si="8"/>
        <v>102.5</v>
      </c>
      <c r="BS6" s="36">
        <f t="shared" si="8"/>
        <v>101.08</v>
      </c>
      <c r="BT6" s="36">
        <f t="shared" si="8"/>
        <v>102.65</v>
      </c>
      <c r="BU6" s="36">
        <f t="shared" si="8"/>
        <v>106.01</v>
      </c>
      <c r="BV6" s="36">
        <f t="shared" si="8"/>
        <v>104.57</v>
      </c>
      <c r="BW6" s="36">
        <f t="shared" si="8"/>
        <v>103.54</v>
      </c>
      <c r="BX6" s="36">
        <f t="shared" si="8"/>
        <v>103.32</v>
      </c>
      <c r="BY6" s="36">
        <f t="shared" si="8"/>
        <v>100.85</v>
      </c>
      <c r="BZ6" s="35" t="str">
        <f>IF(BZ7="","",IF(BZ7="-","【-】","【"&amp;SUBSTITUTE(TEXT(BZ7,"#,##0.00"),"-","△")&amp;"】"))</f>
        <v>【100.05】</v>
      </c>
      <c r="CA6" s="36">
        <f>IF(CA7="",NA(),CA7)</f>
        <v>192.28</v>
      </c>
      <c r="CB6" s="36">
        <f t="shared" ref="CB6:CJ6" si="9">IF(CB7="",NA(),CB7)</f>
        <v>198.63</v>
      </c>
      <c r="CC6" s="36">
        <f t="shared" si="9"/>
        <v>194.21</v>
      </c>
      <c r="CD6" s="36">
        <f t="shared" si="9"/>
        <v>196.76</v>
      </c>
      <c r="CE6" s="36">
        <f t="shared" si="9"/>
        <v>187.28</v>
      </c>
      <c r="CF6" s="36">
        <f t="shared" si="9"/>
        <v>162.24</v>
      </c>
      <c r="CG6" s="36">
        <f t="shared" si="9"/>
        <v>165.47</v>
      </c>
      <c r="CH6" s="36">
        <f t="shared" si="9"/>
        <v>167.46</v>
      </c>
      <c r="CI6" s="36">
        <f t="shared" si="9"/>
        <v>168.56</v>
      </c>
      <c r="CJ6" s="36">
        <f t="shared" si="9"/>
        <v>167.1</v>
      </c>
      <c r="CK6" s="35" t="str">
        <f>IF(CK7="","",IF(CK7="-","【-】","【"&amp;SUBSTITUTE(TEXT(CK7,"#,##0.00"),"-","△")&amp;"】"))</f>
        <v>【166.40】</v>
      </c>
      <c r="CL6" s="36">
        <f>IF(CL7="",NA(),CL7)</f>
        <v>64.97</v>
      </c>
      <c r="CM6" s="36">
        <f t="shared" ref="CM6:CU6" si="10">IF(CM7="",NA(),CM7)</f>
        <v>64.22</v>
      </c>
      <c r="CN6" s="36">
        <f t="shared" si="10"/>
        <v>63.28</v>
      </c>
      <c r="CO6" s="36">
        <f t="shared" si="10"/>
        <v>61.85</v>
      </c>
      <c r="CP6" s="36">
        <f t="shared" si="10"/>
        <v>62.36</v>
      </c>
      <c r="CQ6" s="36">
        <f t="shared" si="10"/>
        <v>59.11</v>
      </c>
      <c r="CR6" s="36">
        <f t="shared" si="10"/>
        <v>59.74</v>
      </c>
      <c r="CS6" s="36">
        <f t="shared" si="10"/>
        <v>59.46</v>
      </c>
      <c r="CT6" s="36">
        <f t="shared" si="10"/>
        <v>59.51</v>
      </c>
      <c r="CU6" s="36">
        <f t="shared" si="10"/>
        <v>59.91</v>
      </c>
      <c r="CV6" s="35" t="str">
        <f>IF(CV7="","",IF(CV7="-","【-】","【"&amp;SUBSTITUTE(TEXT(CV7,"#,##0.00"),"-","△")&amp;"】"))</f>
        <v>【60.69】</v>
      </c>
      <c r="CW6" s="36">
        <f>IF(CW7="",NA(),CW7)</f>
        <v>93.16</v>
      </c>
      <c r="CX6" s="36">
        <f t="shared" ref="CX6:DF6" si="11">IF(CX7="",NA(),CX7)</f>
        <v>93.42</v>
      </c>
      <c r="CY6" s="36">
        <f t="shared" si="11"/>
        <v>95.01</v>
      </c>
      <c r="CZ6" s="36">
        <f t="shared" si="11"/>
        <v>95.85</v>
      </c>
      <c r="DA6" s="36">
        <f t="shared" si="11"/>
        <v>96.03</v>
      </c>
      <c r="DB6" s="36">
        <f t="shared" si="11"/>
        <v>87.91</v>
      </c>
      <c r="DC6" s="36">
        <f t="shared" si="11"/>
        <v>87.28</v>
      </c>
      <c r="DD6" s="36">
        <f t="shared" si="11"/>
        <v>87.41</v>
      </c>
      <c r="DE6" s="36">
        <f t="shared" si="11"/>
        <v>87.08</v>
      </c>
      <c r="DF6" s="36">
        <f t="shared" si="11"/>
        <v>87.26</v>
      </c>
      <c r="DG6" s="35" t="str">
        <f>IF(DG7="","",IF(DG7="-","【-】","【"&amp;SUBSTITUTE(TEXT(DG7,"#,##0.00"),"-","△")&amp;"】"))</f>
        <v>【89.82】</v>
      </c>
      <c r="DH6" s="36">
        <f>IF(DH7="",NA(),DH7)</f>
        <v>50.08</v>
      </c>
      <c r="DI6" s="36">
        <f t="shared" ref="DI6:DQ6" si="12">IF(DI7="",NA(),DI7)</f>
        <v>50.69</v>
      </c>
      <c r="DJ6" s="36">
        <f t="shared" si="12"/>
        <v>52.16</v>
      </c>
      <c r="DK6" s="36">
        <f t="shared" si="12"/>
        <v>53.99</v>
      </c>
      <c r="DL6" s="36">
        <f t="shared" si="12"/>
        <v>55.06</v>
      </c>
      <c r="DM6" s="36">
        <f t="shared" si="12"/>
        <v>46.88</v>
      </c>
      <c r="DN6" s="36">
        <f t="shared" si="12"/>
        <v>46.94</v>
      </c>
      <c r="DO6" s="36">
        <f t="shared" si="12"/>
        <v>47.62</v>
      </c>
      <c r="DP6" s="36">
        <f t="shared" si="12"/>
        <v>48.55</v>
      </c>
      <c r="DQ6" s="36">
        <f t="shared" si="12"/>
        <v>49.2</v>
      </c>
      <c r="DR6" s="35" t="str">
        <f>IF(DR7="","",IF(DR7="-","【-】","【"&amp;SUBSTITUTE(TEXT(DR7,"#,##0.00"),"-","△")&amp;"】"))</f>
        <v>【50.19】</v>
      </c>
      <c r="DS6" s="36">
        <f>IF(DS7="",NA(),DS7)</f>
        <v>9.52</v>
      </c>
      <c r="DT6" s="36">
        <f t="shared" ref="DT6:EB6" si="13">IF(DT7="",NA(),DT7)</f>
        <v>9.64</v>
      </c>
      <c r="DU6" s="36">
        <f t="shared" si="13"/>
        <v>17.149999999999999</v>
      </c>
      <c r="DV6" s="36">
        <f t="shared" si="13"/>
        <v>18.07</v>
      </c>
      <c r="DW6" s="36">
        <f t="shared" si="13"/>
        <v>21.52</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0.51</v>
      </c>
      <c r="EE6" s="36">
        <f t="shared" ref="EE6:EM6" si="14">IF(EE7="",NA(),EE7)</f>
        <v>0.95</v>
      </c>
      <c r="EF6" s="36">
        <f t="shared" si="14"/>
        <v>0.66</v>
      </c>
      <c r="EG6" s="36">
        <f t="shared" si="14"/>
        <v>0.71</v>
      </c>
      <c r="EH6" s="36">
        <f t="shared" si="14"/>
        <v>0.51</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262099</v>
      </c>
      <c r="D7" s="38">
        <v>46</v>
      </c>
      <c r="E7" s="38">
        <v>1</v>
      </c>
      <c r="F7" s="38">
        <v>0</v>
      </c>
      <c r="G7" s="38">
        <v>1</v>
      </c>
      <c r="H7" s="38" t="s">
        <v>93</v>
      </c>
      <c r="I7" s="38" t="s">
        <v>94</v>
      </c>
      <c r="J7" s="38" t="s">
        <v>95</v>
      </c>
      <c r="K7" s="38" t="s">
        <v>96</v>
      </c>
      <c r="L7" s="38" t="s">
        <v>97</v>
      </c>
      <c r="M7" s="38" t="s">
        <v>98</v>
      </c>
      <c r="N7" s="39" t="s">
        <v>99</v>
      </c>
      <c r="O7" s="39">
        <v>63.3</v>
      </c>
      <c r="P7" s="39">
        <v>100</v>
      </c>
      <c r="Q7" s="39">
        <v>2981</v>
      </c>
      <c r="R7" s="39">
        <v>81061</v>
      </c>
      <c r="S7" s="39">
        <v>19.170000000000002</v>
      </c>
      <c r="T7" s="39">
        <v>4228.53</v>
      </c>
      <c r="U7" s="39">
        <v>81073</v>
      </c>
      <c r="V7" s="39">
        <v>12.36</v>
      </c>
      <c r="W7" s="39">
        <v>6559.3</v>
      </c>
      <c r="X7" s="39">
        <v>110.28</v>
      </c>
      <c r="Y7" s="39">
        <v>107.43</v>
      </c>
      <c r="Z7" s="39">
        <v>107.91</v>
      </c>
      <c r="AA7" s="39">
        <v>107.41</v>
      </c>
      <c r="AB7" s="39">
        <v>106.48</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315.97000000000003</v>
      </c>
      <c r="AU7" s="39">
        <v>296.10000000000002</v>
      </c>
      <c r="AV7" s="39">
        <v>322.92</v>
      </c>
      <c r="AW7" s="39">
        <v>336.54</v>
      </c>
      <c r="AX7" s="39">
        <v>297.64</v>
      </c>
      <c r="AY7" s="39">
        <v>357.82</v>
      </c>
      <c r="AZ7" s="39">
        <v>355.5</v>
      </c>
      <c r="BA7" s="39">
        <v>349.83</v>
      </c>
      <c r="BB7" s="39">
        <v>360.86</v>
      </c>
      <c r="BC7" s="39">
        <v>350.79</v>
      </c>
      <c r="BD7" s="39">
        <v>260.31</v>
      </c>
      <c r="BE7" s="39">
        <v>258.48</v>
      </c>
      <c r="BF7" s="39">
        <v>261.49</v>
      </c>
      <c r="BG7" s="39">
        <v>257.7</v>
      </c>
      <c r="BH7" s="39">
        <v>255.85</v>
      </c>
      <c r="BI7" s="39">
        <v>270.26</v>
      </c>
      <c r="BJ7" s="39">
        <v>307.45999999999998</v>
      </c>
      <c r="BK7" s="39">
        <v>312.58</v>
      </c>
      <c r="BL7" s="39">
        <v>314.87</v>
      </c>
      <c r="BM7" s="39">
        <v>309.27999999999997</v>
      </c>
      <c r="BN7" s="39">
        <v>322.92</v>
      </c>
      <c r="BO7" s="39">
        <v>275.67</v>
      </c>
      <c r="BP7" s="39">
        <v>103.16</v>
      </c>
      <c r="BQ7" s="39">
        <v>99.96</v>
      </c>
      <c r="BR7" s="39">
        <v>102.5</v>
      </c>
      <c r="BS7" s="39">
        <v>101.08</v>
      </c>
      <c r="BT7" s="39">
        <v>102.65</v>
      </c>
      <c r="BU7" s="39">
        <v>106.01</v>
      </c>
      <c r="BV7" s="39">
        <v>104.57</v>
      </c>
      <c r="BW7" s="39">
        <v>103.54</v>
      </c>
      <c r="BX7" s="39">
        <v>103.32</v>
      </c>
      <c r="BY7" s="39">
        <v>100.85</v>
      </c>
      <c r="BZ7" s="39">
        <v>100.05</v>
      </c>
      <c r="CA7" s="39">
        <v>192.28</v>
      </c>
      <c r="CB7" s="39">
        <v>198.63</v>
      </c>
      <c r="CC7" s="39">
        <v>194.21</v>
      </c>
      <c r="CD7" s="39">
        <v>196.76</v>
      </c>
      <c r="CE7" s="39">
        <v>187.28</v>
      </c>
      <c r="CF7" s="39">
        <v>162.24</v>
      </c>
      <c r="CG7" s="39">
        <v>165.47</v>
      </c>
      <c r="CH7" s="39">
        <v>167.46</v>
      </c>
      <c r="CI7" s="39">
        <v>168.56</v>
      </c>
      <c r="CJ7" s="39">
        <v>167.1</v>
      </c>
      <c r="CK7" s="39">
        <v>166.4</v>
      </c>
      <c r="CL7" s="39">
        <v>64.97</v>
      </c>
      <c r="CM7" s="39">
        <v>64.22</v>
      </c>
      <c r="CN7" s="39">
        <v>63.28</v>
      </c>
      <c r="CO7" s="39">
        <v>61.85</v>
      </c>
      <c r="CP7" s="39">
        <v>62.36</v>
      </c>
      <c r="CQ7" s="39">
        <v>59.11</v>
      </c>
      <c r="CR7" s="39">
        <v>59.74</v>
      </c>
      <c r="CS7" s="39">
        <v>59.46</v>
      </c>
      <c r="CT7" s="39">
        <v>59.51</v>
      </c>
      <c r="CU7" s="39">
        <v>59.91</v>
      </c>
      <c r="CV7" s="39">
        <v>60.69</v>
      </c>
      <c r="CW7" s="39">
        <v>93.16</v>
      </c>
      <c r="CX7" s="39">
        <v>93.42</v>
      </c>
      <c r="CY7" s="39">
        <v>95.01</v>
      </c>
      <c r="CZ7" s="39">
        <v>95.85</v>
      </c>
      <c r="DA7" s="39">
        <v>96.03</v>
      </c>
      <c r="DB7" s="39">
        <v>87.91</v>
      </c>
      <c r="DC7" s="39">
        <v>87.28</v>
      </c>
      <c r="DD7" s="39">
        <v>87.41</v>
      </c>
      <c r="DE7" s="39">
        <v>87.08</v>
      </c>
      <c r="DF7" s="39">
        <v>87.26</v>
      </c>
      <c r="DG7" s="39">
        <v>89.82</v>
      </c>
      <c r="DH7" s="39">
        <v>50.08</v>
      </c>
      <c r="DI7" s="39">
        <v>50.69</v>
      </c>
      <c r="DJ7" s="39">
        <v>52.16</v>
      </c>
      <c r="DK7" s="39">
        <v>53.99</v>
      </c>
      <c r="DL7" s="39">
        <v>55.06</v>
      </c>
      <c r="DM7" s="39">
        <v>46.88</v>
      </c>
      <c r="DN7" s="39">
        <v>46.94</v>
      </c>
      <c r="DO7" s="39">
        <v>47.62</v>
      </c>
      <c r="DP7" s="39">
        <v>48.55</v>
      </c>
      <c r="DQ7" s="39">
        <v>49.2</v>
      </c>
      <c r="DR7" s="39">
        <v>50.19</v>
      </c>
      <c r="DS7" s="39">
        <v>9.52</v>
      </c>
      <c r="DT7" s="39">
        <v>9.64</v>
      </c>
      <c r="DU7" s="39">
        <v>17.149999999999999</v>
      </c>
      <c r="DV7" s="39">
        <v>18.07</v>
      </c>
      <c r="DW7" s="39">
        <v>21.52</v>
      </c>
      <c r="DX7" s="39">
        <v>13.39</v>
      </c>
      <c r="DY7" s="39">
        <v>14.48</v>
      </c>
      <c r="DZ7" s="39">
        <v>16.27</v>
      </c>
      <c r="EA7" s="39">
        <v>17.11</v>
      </c>
      <c r="EB7" s="39">
        <v>18.329999999999998</v>
      </c>
      <c r="EC7" s="39">
        <v>20.63</v>
      </c>
      <c r="ED7" s="39">
        <v>0.51</v>
      </c>
      <c r="EE7" s="39">
        <v>0.95</v>
      </c>
      <c r="EF7" s="39">
        <v>0.66</v>
      </c>
      <c r="EG7" s="39">
        <v>0.71</v>
      </c>
      <c r="EH7" s="39">
        <v>0.51</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2022-01-31T00:49:40Z</cp:lastPrinted>
  <dcterms:created xsi:type="dcterms:W3CDTF">2021-12-03T06:52:48Z</dcterms:created>
  <dcterms:modified xsi:type="dcterms:W3CDTF">2022-02-18T02:07:50Z</dcterms:modified>
  <cp:category/>
</cp:coreProperties>
</file>