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6 宮津市\"/>
    </mc:Choice>
  </mc:AlternateContent>
  <xr:revisionPtr revIDLastSave="0" documentId="13_ncr:1_{1E9FF3D1-FB39-410D-AA2D-D0B806C4FF52}" xr6:coauthVersionLast="36" xr6:coauthVersionMax="36" xr10:uidLastSave="{00000000-0000-0000-0000-000000000000}"/>
  <workbookProtection workbookAlgorithmName="SHA-512" workbookHashValue="7zLfKS5cVbw19rt8ST+erBJB/1TxsVZsqusS70mYW5hFlci8OEYr6s81Rv3daUEL+F7RCfKCpsaaxIlyn4eu7Q==" workbookSaltValue="AmBZUo0sQVbf+huphmKJN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BZ30" i="4"/>
  <c r="LT76" i="4"/>
  <c r="GQ51" i="4"/>
  <c r="LH30" i="4"/>
  <c r="BZ51" i="4"/>
  <c r="GQ30" i="4"/>
  <c r="IE76" i="4"/>
  <c r="BG30" i="4"/>
  <c r="HP76" i="4"/>
  <c r="BG51" i="4"/>
  <c r="AV76" i="4"/>
  <c r="KO51" i="4"/>
  <c r="LE76" i="4"/>
  <c r="FX51" i="4"/>
  <c r="KO30" i="4"/>
  <c r="FX30" i="4"/>
  <c r="HA76" i="4"/>
  <c r="AN51" i="4"/>
  <c r="FE30" i="4"/>
  <c r="JV51" i="4"/>
  <c r="KP76" i="4"/>
  <c r="AN30" i="4"/>
  <c r="AG76" i="4"/>
  <c r="FE51" i="4"/>
  <c r="JV30" i="4"/>
  <c r="R76" i="4"/>
  <c r="KA76" i="4"/>
  <c r="EL51" i="4"/>
  <c r="JC30" i="4"/>
  <c r="JC51" i="4"/>
  <c r="GL76" i="4"/>
  <c r="U51" i="4"/>
  <c r="EL30" i="4"/>
  <c r="U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<sst xmlns="http://schemas.openxmlformats.org/spreadsheetml/2006/main" count="278" uniqueCount="134">
  <si>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</si>
  <si>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</si>
  <si>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</si>
  <si>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</si>
  <si>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</si>
  <si>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</si>
  <si>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</si>
  <si>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</si>
  <si>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</si>
  <si>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</si>
  <si>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</si>
  <si>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</si>
  <si>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</si>
  <si>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</si>
  <si>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</si>
  <si>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</si>
  <si>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</si>
  <si>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</si>
  <si>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</si>
  <si>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</si>
  <si>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</si>
  <si>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</si>
  <si>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</si>
  <si>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</si>
  <si>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</si>
  <si>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</si>
  <si>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</si>
  <si>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</si>
  <si>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</si>
  <si>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</si>
  <si>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</si>
  <si>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</si>
  <si>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</si>
  <si>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</si>
  <si>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</si>
  <si>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</si>
  <si>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</si>
  <si>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</si>
  <si>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</si>
  <si>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</si>
  <si>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</si>
  <si>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</si>
  <si>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</si>
  <si>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</si>
  <si>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</si>
  <si>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</si>
  <si>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</si>
  <si>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</si>
  <si>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</si>
  <si>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</si>
  <si>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</si>
  <si>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</si>
  <si>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</si>
  <si>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</si>
  <si>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</si>
  <si>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</si>
  <si>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</si>
  <si>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</si>
  <si>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</si>
  <si>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</si>
  <si>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</si>
  <si>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</si>
  <si>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</si>
  <si>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</si>
  <si>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</si>
  <si>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</si>
  <si>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</si>
  <si>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</si>
  <si>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</si>
  <si>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</si>
  <si>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</si>
  <si>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</si>
  <si>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</si>
  <si>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</si>
  <si>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</si>
  <si>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</si>
  <si>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</si>
  <si>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</si>
  <si>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</si>
  <si>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</si>
  <si>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</si>
  <si>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</si>
  <si>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</si>
  <si>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</si>
  <si>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</si>
  <si>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</si>
  <si>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</si>
  <si>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</si>
  <si>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</si>
  <si>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</si>
  <si>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</si>
  <si>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</si>
  <si>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</si>
  <si>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</si>
  <si>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</si>
  <si>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</si>
  <si>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</si>
  <si>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</si>
  <si>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</si>
  <si>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</si>
  <si>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</si>
  <si>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</si>
  <si>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</si>
  <si>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</si>
  <si>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</si>
  <si>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</si>
  <si>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</si>
  <si>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</si>
  <si>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</si>
  <si>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</si>
  <si>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</si>
  <si>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</si>
  <si>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</si>
  <si>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宮津市</t>
  </si>
  <si>
    <t>宮津駅前駐車場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</si>
  <si>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</si>
  <si>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</si>
  <si>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</si>
  <si>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</si>
  <si>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</si>
  <si>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</si>
  <si>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</si>
  <si>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</si>
  <si>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</si>
  <si>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</si>
  <si>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</si>
  <si>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</si>
  <si>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</si>
  <si>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</si>
  <si>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</si>
  <si>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特記事項なし。</t>
    <rPh sb="0" eb="2">
      <t>トッキ</t>
    </rPh>
    <rPh sb="2" eb="4">
      <t>ジコウ</t>
    </rPh>
    <phoneticPr fontId="5"/>
  </si>
  <si>
    <t>　本来、本駐車場は京阪神に向かう特急電車の停車駅である京都丹後鉄道宮津駅に隣接しており、高速バス(Willerバス、丹海バス)の発着地点になっていることから年間を通じてビジネス客や観光客等の利用が多い。しかし、稼働率に着目してみると、当駐車場は対前年比約65.5％に対して、類似施設平均は対前年比73.5％であり、類似施設より稼働率が悪いことが読み取れる。理由としては特急電車の間引き運行や緊急事態宣言中の高速バス運休等が大きく関わっていること等が推測される。</t>
    <rPh sb="157" eb="159">
      <t>ルイジ</t>
    </rPh>
    <rPh sb="159" eb="161">
      <t>シセツ</t>
    </rPh>
    <rPh sb="163" eb="165">
      <t>カドウ</t>
    </rPh>
    <rPh sb="165" eb="166">
      <t>リツ</t>
    </rPh>
    <rPh sb="167" eb="168">
      <t>ワル</t>
    </rPh>
    <rPh sb="172" eb="173">
      <t>ヨ</t>
    </rPh>
    <rPh sb="174" eb="175">
      <t>ト</t>
    </rPh>
    <rPh sb="178" eb="180">
      <t>リユウ</t>
    </rPh>
    <rPh sb="203" eb="205">
      <t>コウソク</t>
    </rPh>
    <rPh sb="222" eb="223">
      <t>トウ</t>
    </rPh>
    <rPh sb="224" eb="226">
      <t>スイソク</t>
    </rPh>
    <phoneticPr fontId="5"/>
  </si>
  <si>
    <t>　全体的に落ち込んではいるが、安定した経営状況は維持できており、公共駐車場としての役割は果たしている。次年度(令和３年度)については、同じ状況下での比較が可能になるので、数字の動向に着目をしていく。</t>
    <rPh sb="1" eb="4">
      <t>ゼンタイテキ</t>
    </rPh>
    <rPh sb="5" eb="6">
      <t>オ</t>
    </rPh>
    <rPh sb="7" eb="8">
      <t>コ</t>
    </rPh>
    <rPh sb="15" eb="17">
      <t>アンテイ</t>
    </rPh>
    <rPh sb="19" eb="21">
      <t>ケイエイ</t>
    </rPh>
    <rPh sb="21" eb="23">
      <t>ジョウキョウ</t>
    </rPh>
    <rPh sb="24" eb="26">
      <t>イジ</t>
    </rPh>
    <rPh sb="32" eb="34">
      <t>コウキョウ</t>
    </rPh>
    <rPh sb="34" eb="37">
      <t>チュウシャジョウ</t>
    </rPh>
    <rPh sb="41" eb="43">
      <t>ヤクワリ</t>
    </rPh>
    <rPh sb="44" eb="45">
      <t>ハ</t>
    </rPh>
    <rPh sb="51" eb="54">
      <t>ジネンド</t>
    </rPh>
    <rPh sb="55" eb="57">
      <t>レイワ</t>
    </rPh>
    <rPh sb="58" eb="60">
      <t>ネンド</t>
    </rPh>
    <rPh sb="67" eb="68">
      <t>オナ</t>
    </rPh>
    <rPh sb="69" eb="71">
      <t>ジョウキョウ</t>
    </rPh>
    <rPh sb="71" eb="72">
      <t>シタ</t>
    </rPh>
    <rPh sb="74" eb="76">
      <t>ヒカク</t>
    </rPh>
    <rPh sb="77" eb="79">
      <t>カノウ</t>
    </rPh>
    <rPh sb="85" eb="87">
      <t>スウジ</t>
    </rPh>
    <rPh sb="88" eb="90">
      <t>ドウコウ</t>
    </rPh>
    <rPh sb="91" eb="93">
      <t>チャクモク</t>
    </rPh>
    <phoneticPr fontId="5"/>
  </si>
  <si>
    <t>　経常的収支比率は前年度と比べて２分の１程度になっており、類似施設平均値を取ってみても、同様の結果になっていることから、全国的にも新型コロナウイルスによる影響を大きく受けていることが分かる。また、コロナ禍という未曾有の事態ではあるが、依然として収益的収支は100％以上を維持している。</t>
    <rPh sb="1" eb="4">
      <t>ケイジョウテキ</t>
    </rPh>
    <rPh sb="4" eb="6">
      <t>シュウシ</t>
    </rPh>
    <rPh sb="6" eb="8">
      <t>ヒリツ</t>
    </rPh>
    <rPh sb="9" eb="10">
      <t>マエ</t>
    </rPh>
    <rPh sb="11" eb="12">
      <t>ド</t>
    </rPh>
    <rPh sb="13" eb="14">
      <t>クラ</t>
    </rPh>
    <rPh sb="17" eb="18">
      <t>ブン</t>
    </rPh>
    <rPh sb="20" eb="22">
      <t>テイド</t>
    </rPh>
    <rPh sb="29" eb="31">
      <t>ルイジ</t>
    </rPh>
    <rPh sb="31" eb="33">
      <t>シセツ</t>
    </rPh>
    <rPh sb="33" eb="36">
      <t>ヘイキンチ</t>
    </rPh>
    <rPh sb="37" eb="38">
      <t>ト</t>
    </rPh>
    <rPh sb="44" eb="46">
      <t>ドウヨウ</t>
    </rPh>
    <rPh sb="47" eb="49">
      <t>ケッカ</t>
    </rPh>
    <rPh sb="60" eb="63">
      <t>ゼンコクテキ</t>
    </rPh>
    <rPh sb="65" eb="67">
      <t>シンガタ</t>
    </rPh>
    <rPh sb="77" eb="79">
      <t>エイキョウ</t>
    </rPh>
    <rPh sb="80" eb="81">
      <t>オオ</t>
    </rPh>
    <rPh sb="83" eb="84">
      <t>ウ</t>
    </rPh>
    <rPh sb="91" eb="92">
      <t>ワ</t>
    </rPh>
    <rPh sb="101" eb="102">
      <t>カ</t>
    </rPh>
    <rPh sb="105" eb="108">
      <t>ミゾウ</t>
    </rPh>
    <rPh sb="109" eb="111">
      <t>ジタイ</t>
    </rPh>
    <rPh sb="117" eb="119">
      <t>イゼン</t>
    </rPh>
    <rPh sb="122" eb="125">
      <t>シュウエキテキ</t>
    </rPh>
    <rPh sb="125" eb="127">
      <t>シュウシ</t>
    </rPh>
    <rPh sb="132" eb="134">
      <t>イジョウ</t>
    </rPh>
    <rPh sb="135" eb="137">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</si>
</sst>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227</c:v>
                </c:pt>
                <c:pt idx="1">
                  <c:v>237.1</c:v>
                </c:pt>
                <c:pt idx="2">
                  <c:v>245.2</c:v>
                </c:pt>
                <c:pt idx="3">
                  <c:v>240.7</c:v>
                </c:pt>
                <c:pt idx="4">
                  <c:v>126.6</c:v>
                </c:pt>
              </c:numCache>
            </c:numRef>
          </c:val>
          <c:extLst>
            <c:ext xmlns:c16="http://schemas.microsoft.com/office/drawing/2014/chart" uri="{C3380CC4-5D6E-409C-BE32-E72D297353CC}">
              <c16:uniqueId val="{00000000-5759-4643-9D5A-537B8344031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759-4643-9D5A-537B8344031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69-4C4B-9434-66A23B97C5F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CF69-4C4B-9434-66A23B97C5F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146-46E1-B43C-5972AB0C910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146-46E1-B43C-5972AB0C910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ED89-405F-B774-434C32BD134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D89-405F-B774-434C32BD134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2C-4B74-B450-EC1A97785B0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0D2C-4B74-B450-EC1A97785B0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5DD-41C6-8E83-ACC3868A06D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B5DD-41C6-8E83-ACC3868A06D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73.8</c:v>
                </c:pt>
                <c:pt idx="1">
                  <c:v>123.1</c:v>
                </c:pt>
                <c:pt idx="2">
                  <c:v>115.4</c:v>
                </c:pt>
                <c:pt idx="3">
                  <c:v>115.4</c:v>
                </c:pt>
                <c:pt idx="4">
                  <c:v>75.599999999999994</c:v>
                </c:pt>
              </c:numCache>
            </c:numRef>
          </c:val>
          <c:extLst>
            <c:ext xmlns:c16="http://schemas.microsoft.com/office/drawing/2014/chart" uri="{C3380CC4-5D6E-409C-BE32-E72D297353CC}">
              <c16:uniqueId val="{00000000-1207-4A12-8D8F-46C60619FE0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1207-4A12-8D8F-46C60619FE0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c:v>
                </c:pt>
                <c:pt idx="1">
                  <c:v>57.8</c:v>
                </c:pt>
                <c:pt idx="2">
                  <c:v>59.2</c:v>
                </c:pt>
                <c:pt idx="3">
                  <c:v>58.5</c:v>
                </c:pt>
                <c:pt idx="4">
                  <c:v>21.1</c:v>
                </c:pt>
              </c:numCache>
            </c:numRef>
          </c:val>
          <c:extLst>
            <c:ext xmlns:c16="http://schemas.microsoft.com/office/drawing/2014/chart" uri="{C3380CC4-5D6E-409C-BE32-E72D297353CC}">
              <c16:uniqueId val="{00000000-BEA3-4339-AC7B-697A25ADC6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BEA3-4339-AC7B-697A25ADC6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2806</c:v>
                </c:pt>
                <c:pt idx="1">
                  <c:v>3001</c:v>
                </c:pt>
                <c:pt idx="2">
                  <c:v>3169</c:v>
                </c:pt>
                <c:pt idx="3">
                  <c:v>3085</c:v>
                </c:pt>
                <c:pt idx="4">
                  <c:v>615</c:v>
                </c:pt>
              </c:numCache>
            </c:numRef>
          </c:val>
          <c:extLst>
            <c:ext xmlns:c16="http://schemas.microsoft.com/office/drawing/2014/chart" uri="{C3380CC4-5D6E-409C-BE32-E72D297353CC}">
              <c16:uniqueId val="{00000000-B3D4-4B1C-94D0-5ACBC666AD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3D4-4B1C-94D0-5ACBC666AD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京都府宮津市　宮津駅前駐車場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500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227</v>
      </c>
      <c r="V31" s="118"/>
      <c r="W31" s="118"/>
      <c r="X31" s="118"/>
      <c r="Y31" s="118"/>
      <c r="Z31" s="118"/>
      <c r="AA31" s="118"/>
      <c r="AB31" s="118"/>
      <c r="AC31" s="118"/>
      <c r="AD31" s="118"/>
      <c r="AE31" s="118"/>
      <c r="AF31" s="118"/>
      <c r="AG31" s="118"/>
      <c r="AH31" s="118"/>
      <c r="AI31" s="118"/>
      <c r="AJ31" s="118"/>
      <c r="AK31" s="118"/>
      <c r="AL31" s="118"/>
      <c r="AM31" s="118"/>
      <c r="AN31" s="118">
        <f>データ!Z7</f>
        <v>237.1</v>
      </c>
      <c r="AO31" s="118"/>
      <c r="AP31" s="118"/>
      <c r="AQ31" s="118"/>
      <c r="AR31" s="118"/>
      <c r="AS31" s="118"/>
      <c r="AT31" s="118"/>
      <c r="AU31" s="118"/>
      <c r="AV31" s="118"/>
      <c r="AW31" s="118"/>
      <c r="AX31" s="118"/>
      <c r="AY31" s="118"/>
      <c r="AZ31" s="118"/>
      <c r="BA31" s="118"/>
      <c r="BB31" s="118"/>
      <c r="BC31" s="118"/>
      <c r="BD31" s="118"/>
      <c r="BE31" s="118"/>
      <c r="BF31" s="118"/>
      <c r="BG31" s="118">
        <f>データ!AA7</f>
        <v>245.2</v>
      </c>
      <c r="BH31" s="118"/>
      <c r="BI31" s="118"/>
      <c r="BJ31" s="118"/>
      <c r="BK31" s="118"/>
      <c r="BL31" s="118"/>
      <c r="BM31" s="118"/>
      <c r="BN31" s="118"/>
      <c r="BO31" s="118"/>
      <c r="BP31" s="118"/>
      <c r="BQ31" s="118"/>
      <c r="BR31" s="118"/>
      <c r="BS31" s="118"/>
      <c r="BT31" s="118"/>
      <c r="BU31" s="118"/>
      <c r="BV31" s="118"/>
      <c r="BW31" s="118"/>
      <c r="BX31" s="118"/>
      <c r="BY31" s="118"/>
      <c r="BZ31" s="118">
        <f>データ!AB7</f>
        <v>240.7</v>
      </c>
      <c r="CA31" s="118"/>
      <c r="CB31" s="118"/>
      <c r="CC31" s="118"/>
      <c r="CD31" s="118"/>
      <c r="CE31" s="118"/>
      <c r="CF31" s="118"/>
      <c r="CG31" s="118"/>
      <c r="CH31" s="118"/>
      <c r="CI31" s="118"/>
      <c r="CJ31" s="118"/>
      <c r="CK31" s="118"/>
      <c r="CL31" s="118"/>
      <c r="CM31" s="118"/>
      <c r="CN31" s="118"/>
      <c r="CO31" s="118"/>
      <c r="CP31" s="118"/>
      <c r="CQ31" s="118"/>
      <c r="CR31" s="118"/>
      <c r="CS31" s="118">
        <f>データ!AC7</f>
        <v>126.6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73.8</v>
      </c>
      <c r="JD31" s="120"/>
      <c r="JE31" s="120"/>
      <c r="JF31" s="120"/>
      <c r="JG31" s="120"/>
      <c r="JH31" s="120"/>
      <c r="JI31" s="120"/>
      <c r="JJ31" s="120"/>
      <c r="JK31" s="120"/>
      <c r="JL31" s="120"/>
      <c r="JM31" s="120"/>
      <c r="JN31" s="120"/>
      <c r="JO31" s="120"/>
      <c r="JP31" s="120"/>
      <c r="JQ31" s="120"/>
      <c r="JR31" s="120"/>
      <c r="JS31" s="120"/>
      <c r="JT31" s="120"/>
      <c r="JU31" s="121"/>
      <c r="JV31" s="119">
        <f>データ!DL7</f>
        <v>123.1</v>
      </c>
      <c r="JW31" s="120"/>
      <c r="JX31" s="120"/>
      <c r="JY31" s="120"/>
      <c r="JZ31" s="120"/>
      <c r="KA31" s="120"/>
      <c r="KB31" s="120"/>
      <c r="KC31" s="120"/>
      <c r="KD31" s="120"/>
      <c r="KE31" s="120"/>
      <c r="KF31" s="120"/>
      <c r="KG31" s="120"/>
      <c r="KH31" s="120"/>
      <c r="KI31" s="120"/>
      <c r="KJ31" s="120"/>
      <c r="KK31" s="120"/>
      <c r="KL31" s="120"/>
      <c r="KM31" s="120"/>
      <c r="KN31" s="121"/>
      <c r="KO31" s="119">
        <f>データ!DM7</f>
        <v>115.4</v>
      </c>
      <c r="KP31" s="120"/>
      <c r="KQ31" s="120"/>
      <c r="KR31" s="120"/>
      <c r="KS31" s="120"/>
      <c r="KT31" s="120"/>
      <c r="KU31" s="120"/>
      <c r="KV31" s="120"/>
      <c r="KW31" s="120"/>
      <c r="KX31" s="120"/>
      <c r="KY31" s="120"/>
      <c r="KZ31" s="120"/>
      <c r="LA31" s="120"/>
      <c r="LB31" s="120"/>
      <c r="LC31" s="120"/>
      <c r="LD31" s="120"/>
      <c r="LE31" s="120"/>
      <c r="LF31" s="120"/>
      <c r="LG31" s="121"/>
      <c r="LH31" s="119">
        <f>データ!DN7</f>
        <v>115.4</v>
      </c>
      <c r="LI31" s="120"/>
      <c r="LJ31" s="120"/>
      <c r="LK31" s="120"/>
      <c r="LL31" s="120"/>
      <c r="LM31" s="120"/>
      <c r="LN31" s="120"/>
      <c r="LO31" s="120"/>
      <c r="LP31" s="120"/>
      <c r="LQ31" s="120"/>
      <c r="LR31" s="120"/>
      <c r="LS31" s="120"/>
      <c r="LT31" s="120"/>
      <c r="LU31" s="120"/>
      <c r="LV31" s="120"/>
      <c r="LW31" s="120"/>
      <c r="LX31" s="120"/>
      <c r="LY31" s="120"/>
      <c r="LZ31" s="121"/>
      <c r="MA31" s="119">
        <f>データ!DO7</f>
        <v>75.599999999999994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56</v>
      </c>
      <c r="EM52" s="118"/>
      <c r="EN52" s="118"/>
      <c r="EO52" s="118"/>
      <c r="EP52" s="118"/>
      <c r="EQ52" s="118"/>
      <c r="ER52" s="118"/>
      <c r="ES52" s="118"/>
      <c r="ET52" s="118"/>
      <c r="EU52" s="118"/>
      <c r="EV52" s="118"/>
      <c r="EW52" s="118"/>
      <c r="EX52" s="118"/>
      <c r="EY52" s="118"/>
      <c r="EZ52" s="118"/>
      <c r="FA52" s="118"/>
      <c r="FB52" s="118"/>
      <c r="FC52" s="118"/>
      <c r="FD52" s="118"/>
      <c r="FE52" s="118">
        <f>データ!BG7</f>
        <v>57.8</v>
      </c>
      <c r="FF52" s="118"/>
      <c r="FG52" s="118"/>
      <c r="FH52" s="118"/>
      <c r="FI52" s="118"/>
      <c r="FJ52" s="118"/>
      <c r="FK52" s="118"/>
      <c r="FL52" s="118"/>
      <c r="FM52" s="118"/>
      <c r="FN52" s="118"/>
      <c r="FO52" s="118"/>
      <c r="FP52" s="118"/>
      <c r="FQ52" s="118"/>
      <c r="FR52" s="118"/>
      <c r="FS52" s="118"/>
      <c r="FT52" s="118"/>
      <c r="FU52" s="118"/>
      <c r="FV52" s="118"/>
      <c r="FW52" s="118"/>
      <c r="FX52" s="118">
        <f>データ!BH7</f>
        <v>59.2</v>
      </c>
      <c r="FY52" s="118"/>
      <c r="FZ52" s="118"/>
      <c r="GA52" s="118"/>
      <c r="GB52" s="118"/>
      <c r="GC52" s="118"/>
      <c r="GD52" s="118"/>
      <c r="GE52" s="118"/>
      <c r="GF52" s="118"/>
      <c r="GG52" s="118"/>
      <c r="GH52" s="118"/>
      <c r="GI52" s="118"/>
      <c r="GJ52" s="118"/>
      <c r="GK52" s="118"/>
      <c r="GL52" s="118"/>
      <c r="GM52" s="118"/>
      <c r="GN52" s="118"/>
      <c r="GO52" s="118"/>
      <c r="GP52" s="118"/>
      <c r="GQ52" s="118">
        <f>データ!BI7</f>
        <v>58.5</v>
      </c>
      <c r="GR52" s="118"/>
      <c r="GS52" s="118"/>
      <c r="GT52" s="118"/>
      <c r="GU52" s="118"/>
      <c r="GV52" s="118"/>
      <c r="GW52" s="118"/>
      <c r="GX52" s="118"/>
      <c r="GY52" s="118"/>
      <c r="GZ52" s="118"/>
      <c r="HA52" s="118"/>
      <c r="HB52" s="118"/>
      <c r="HC52" s="118"/>
      <c r="HD52" s="118"/>
      <c r="HE52" s="118"/>
      <c r="HF52" s="118"/>
      <c r="HG52" s="118"/>
      <c r="HH52" s="118"/>
      <c r="HI52" s="118"/>
      <c r="HJ52" s="118">
        <f>データ!BJ7</f>
        <v>21.1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2806</v>
      </c>
      <c r="JD52" s="125"/>
      <c r="JE52" s="125"/>
      <c r="JF52" s="125"/>
      <c r="JG52" s="125"/>
      <c r="JH52" s="125"/>
      <c r="JI52" s="125"/>
      <c r="JJ52" s="125"/>
      <c r="JK52" s="125"/>
      <c r="JL52" s="125"/>
      <c r="JM52" s="125"/>
      <c r="JN52" s="125"/>
      <c r="JO52" s="125"/>
      <c r="JP52" s="125"/>
      <c r="JQ52" s="125"/>
      <c r="JR52" s="125"/>
      <c r="JS52" s="125"/>
      <c r="JT52" s="125"/>
      <c r="JU52" s="125"/>
      <c r="JV52" s="125">
        <f>データ!BR7</f>
        <v>3001</v>
      </c>
      <c r="JW52" s="125"/>
      <c r="JX52" s="125"/>
      <c r="JY52" s="125"/>
      <c r="JZ52" s="125"/>
      <c r="KA52" s="125"/>
      <c r="KB52" s="125"/>
      <c r="KC52" s="125"/>
      <c r="KD52" s="125"/>
      <c r="KE52" s="125"/>
      <c r="KF52" s="125"/>
      <c r="KG52" s="125"/>
      <c r="KH52" s="125"/>
      <c r="KI52" s="125"/>
      <c r="KJ52" s="125"/>
      <c r="KK52" s="125"/>
      <c r="KL52" s="125"/>
      <c r="KM52" s="125"/>
      <c r="KN52" s="125"/>
      <c r="KO52" s="125">
        <f>データ!BS7</f>
        <v>3169</v>
      </c>
      <c r="KP52" s="125"/>
      <c r="KQ52" s="125"/>
      <c r="KR52" s="125"/>
      <c r="KS52" s="125"/>
      <c r="KT52" s="125"/>
      <c r="KU52" s="125"/>
      <c r="KV52" s="125"/>
      <c r="KW52" s="125"/>
      <c r="KX52" s="125"/>
      <c r="KY52" s="125"/>
      <c r="KZ52" s="125"/>
      <c r="LA52" s="125"/>
      <c r="LB52" s="125"/>
      <c r="LC52" s="125"/>
      <c r="LD52" s="125"/>
      <c r="LE52" s="125"/>
      <c r="LF52" s="125"/>
      <c r="LG52" s="125"/>
      <c r="LH52" s="125">
        <f>データ!BT7</f>
        <v>3085</v>
      </c>
      <c r="LI52" s="125"/>
      <c r="LJ52" s="125"/>
      <c r="LK52" s="125"/>
      <c r="LL52" s="125"/>
      <c r="LM52" s="125"/>
      <c r="LN52" s="125"/>
      <c r="LO52" s="125"/>
      <c r="LP52" s="125"/>
      <c r="LQ52" s="125"/>
      <c r="LR52" s="125"/>
      <c r="LS52" s="125"/>
      <c r="LT52" s="125"/>
      <c r="LU52" s="125"/>
      <c r="LV52" s="125"/>
      <c r="LW52" s="125"/>
      <c r="LX52" s="125"/>
      <c r="LY52" s="125"/>
      <c r="LZ52" s="125"/>
      <c r="MA52" s="125">
        <f>データ!BU7</f>
        <v>615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9134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puKuDaJ/xq05r0zN+rf9EQvJycjBeutp8JGHH0XSz7QiDzHZvswnAjzMRsWDa88k3Z88jVpk770ms3fn5LkSUw==" saltValue="cUAeenWQE+XyXgDtBgzRg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92</v>
      </c>
      <c r="AO5" s="59" t="s">
        <v>93</v>
      </c>
      <c r="AP5" s="59" t="s">
        <v>94</v>
      </c>
      <c r="AQ5" s="59" t="s">
        <v>95</v>
      </c>
      <c r="AR5" s="59" t="s">
        <v>96</v>
      </c>
      <c r="AS5" s="59" t="s">
        <v>97</v>
      </c>
      <c r="AT5" s="59" t="s">
        <v>98</v>
      </c>
      <c r="AU5" s="59" t="s">
        <v>88</v>
      </c>
      <c r="AV5" s="59" t="s">
        <v>89</v>
      </c>
      <c r="AW5" s="59" t="s">
        <v>90</v>
      </c>
      <c r="AX5" s="59" t="s">
        <v>101</v>
      </c>
      <c r="AY5" s="59" t="s">
        <v>92</v>
      </c>
      <c r="AZ5" s="59" t="s">
        <v>93</v>
      </c>
      <c r="BA5" s="59" t="s">
        <v>94</v>
      </c>
      <c r="BB5" s="59" t="s">
        <v>95</v>
      </c>
      <c r="BC5" s="59" t="s">
        <v>96</v>
      </c>
      <c r="BD5" s="59" t="s">
        <v>97</v>
      </c>
      <c r="BE5" s="59" t="s">
        <v>98</v>
      </c>
      <c r="BF5" s="59" t="s">
        <v>88</v>
      </c>
      <c r="BG5" s="59" t="s">
        <v>99</v>
      </c>
      <c r="BH5" s="59" t="s">
        <v>90</v>
      </c>
      <c r="BI5" s="59" t="s">
        <v>91</v>
      </c>
      <c r="BJ5" s="59" t="s">
        <v>92</v>
      </c>
      <c r="BK5" s="59" t="s">
        <v>93</v>
      </c>
      <c r="BL5" s="59" t="s">
        <v>94</v>
      </c>
      <c r="BM5" s="59" t="s">
        <v>95</v>
      </c>
      <c r="BN5" s="59" t="s">
        <v>96</v>
      </c>
      <c r="BO5" s="59" t="s">
        <v>97</v>
      </c>
      <c r="BP5" s="59" t="s">
        <v>98</v>
      </c>
      <c r="BQ5" s="59" t="s">
        <v>88</v>
      </c>
      <c r="BR5" s="59" t="s">
        <v>102</v>
      </c>
      <c r="BS5" s="59" t="s">
        <v>103</v>
      </c>
      <c r="BT5" s="59" t="s">
        <v>104</v>
      </c>
      <c r="BU5" s="59" t="s">
        <v>92</v>
      </c>
      <c r="BV5" s="59" t="s">
        <v>93</v>
      </c>
      <c r="BW5" s="59" t="s">
        <v>94</v>
      </c>
      <c r="BX5" s="59" t="s">
        <v>95</v>
      </c>
      <c r="BY5" s="59" t="s">
        <v>96</v>
      </c>
      <c r="BZ5" s="59" t="s">
        <v>97</v>
      </c>
      <c r="CA5" s="59" t="s">
        <v>98</v>
      </c>
      <c r="CB5" s="59" t="s">
        <v>88</v>
      </c>
      <c r="CC5" s="59" t="s">
        <v>99</v>
      </c>
      <c r="CD5" s="59" t="s">
        <v>90</v>
      </c>
      <c r="CE5" s="59" t="s">
        <v>101</v>
      </c>
      <c r="CF5" s="59" t="s">
        <v>92</v>
      </c>
      <c r="CG5" s="59" t="s">
        <v>93</v>
      </c>
      <c r="CH5" s="59" t="s">
        <v>94</v>
      </c>
      <c r="CI5" s="59" t="s">
        <v>95</v>
      </c>
      <c r="CJ5" s="59" t="s">
        <v>96</v>
      </c>
      <c r="CK5" s="59" t="s">
        <v>97</v>
      </c>
      <c r="CL5" s="59" t="s">
        <v>98</v>
      </c>
      <c r="CM5" s="150"/>
      <c r="CN5" s="150"/>
      <c r="CO5" s="59" t="s">
        <v>88</v>
      </c>
      <c r="CP5" s="59" t="s">
        <v>99</v>
      </c>
      <c r="CQ5" s="59" t="s">
        <v>90</v>
      </c>
      <c r="CR5" s="59" t="s">
        <v>104</v>
      </c>
      <c r="CS5" s="59" t="s">
        <v>105</v>
      </c>
      <c r="CT5" s="59" t="s">
        <v>93</v>
      </c>
      <c r="CU5" s="59" t="s">
        <v>94</v>
      </c>
      <c r="CV5" s="59" t="s">
        <v>95</v>
      </c>
      <c r="CW5" s="59" t="s">
        <v>96</v>
      </c>
      <c r="CX5" s="59" t="s">
        <v>97</v>
      </c>
      <c r="CY5" s="59" t="s">
        <v>98</v>
      </c>
      <c r="CZ5" s="59" t="s">
        <v>106</v>
      </c>
      <c r="DA5" s="59" t="s">
        <v>99</v>
      </c>
      <c r="DB5" s="59" t="s">
        <v>90</v>
      </c>
      <c r="DC5" s="59" t="s">
        <v>101</v>
      </c>
      <c r="DD5" s="59" t="s">
        <v>92</v>
      </c>
      <c r="DE5" s="59" t="s">
        <v>93</v>
      </c>
      <c r="DF5" s="59" t="s">
        <v>94</v>
      </c>
      <c r="DG5" s="59" t="s">
        <v>95</v>
      </c>
      <c r="DH5" s="59" t="s">
        <v>96</v>
      </c>
      <c r="DI5" s="59" t="s">
        <v>97</v>
      </c>
      <c r="DJ5" s="59" t="s">
        <v>35</v>
      </c>
      <c r="DK5" s="59" t="s">
        <v>107</v>
      </c>
      <c r="DL5" s="59" t="s">
        <v>99</v>
      </c>
      <c r="DM5" s="59" t="s">
        <v>90</v>
      </c>
      <c r="DN5" s="59" t="s">
        <v>91</v>
      </c>
      <c r="DO5" s="59" t="s">
        <v>92</v>
      </c>
      <c r="DP5" s="59" t="s">
        <v>93</v>
      </c>
      <c r="DQ5" s="59" t="s">
        <v>94</v>
      </c>
      <c r="DR5" s="59" t="s">
        <v>95</v>
      </c>
      <c r="DS5" s="59" t="s">
        <v>96</v>
      </c>
      <c r="DT5" s="59" t="s">
        <v>97</v>
      </c>
      <c r="DU5" s="59" t="s">
        <v>98</v>
      </c>
    </row>
    <row r="6" spans="1:125" s="66" customFormat="1" x14ac:dyDescent="0.15">
      <c r="A6" s="49" t="s">
        <v>108</v>
      </c>
      <c r="B6" s="60">
        <f>B8</f>
        <v>2020</v>
      </c>
      <c r="C6" s="60">
        <f t="shared" ref="C6:X6" si="1">C8</f>
        <v>262056</v>
      </c>
      <c r="D6" s="60">
        <f t="shared" si="1"/>
        <v>47</v>
      </c>
      <c r="E6" s="60">
        <f t="shared" si="1"/>
        <v>14</v>
      </c>
      <c r="F6" s="60">
        <f t="shared" si="1"/>
        <v>0</v>
      </c>
      <c r="G6" s="60">
        <f t="shared" si="1"/>
        <v>2</v>
      </c>
      <c r="H6" s="60" t="str">
        <f>SUBSTITUTE(H8,"　","")</f>
        <v>京都府宮津市</v>
      </c>
      <c r="I6" s="60" t="str">
        <f t="shared" si="1"/>
        <v>宮津駅前駐車場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18</v>
      </c>
      <c r="S6" s="62" t="str">
        <f t="shared" si="1"/>
        <v>駅</v>
      </c>
      <c r="T6" s="62" t="str">
        <f t="shared" si="1"/>
        <v>無</v>
      </c>
      <c r="U6" s="63">
        <f t="shared" si="1"/>
        <v>1400</v>
      </c>
      <c r="V6" s="63">
        <f t="shared" si="1"/>
        <v>41</v>
      </c>
      <c r="W6" s="63">
        <f t="shared" si="1"/>
        <v>500</v>
      </c>
      <c r="X6" s="62" t="str">
        <f t="shared" si="1"/>
        <v>無</v>
      </c>
      <c r="Y6" s="64">
        <f>IF(Y8="-",NA(),Y8)</f>
        <v>227</v>
      </c>
      <c r="Z6" s="64">
        <f t="shared" ref="Z6:AH6" si="2">IF(Z8="-",NA(),Z8)</f>
        <v>237.1</v>
      </c>
      <c r="AA6" s="64">
        <f t="shared" si="2"/>
        <v>245.2</v>
      </c>
      <c r="AB6" s="64">
        <f t="shared" si="2"/>
        <v>240.7</v>
      </c>
      <c r="AC6" s="64">
        <f t="shared" si="2"/>
        <v>126.6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56</v>
      </c>
      <c r="BG6" s="64">
        <f t="shared" ref="BG6:BO6" si="5">IF(BG8="-",NA(),BG8)</f>
        <v>57.8</v>
      </c>
      <c r="BH6" s="64">
        <f t="shared" si="5"/>
        <v>59.2</v>
      </c>
      <c r="BI6" s="64">
        <f t="shared" si="5"/>
        <v>58.5</v>
      </c>
      <c r="BJ6" s="64">
        <f t="shared" si="5"/>
        <v>21.1</v>
      </c>
      <c r="BK6" s="64">
        <f t="shared" si="5"/>
        <v>34.700000000000003</v>
      </c>
      <c r="BL6" s="64">
        <f t="shared" si="5"/>
        <v>39.6</v>
      </c>
      <c r="BM6" s="64">
        <f t="shared" si="5"/>
        <v>29</v>
      </c>
      <c r="BN6" s="64">
        <f t="shared" si="5"/>
        <v>32.9</v>
      </c>
      <c r="BO6" s="64">
        <f t="shared" si="5"/>
        <v>-121.8</v>
      </c>
      <c r="BP6" s="61" t="str">
        <f>IF(BP8="-","",IF(BP8="-","【-】","【"&amp;SUBSTITUTE(TEXT(BP8,"#,##0.0"),"-","△")&amp;"】"))</f>
        <v>【△65.9】</v>
      </c>
      <c r="BQ6" s="65">
        <f>IF(BQ8="-",NA(),BQ8)</f>
        <v>2806</v>
      </c>
      <c r="BR6" s="65">
        <f t="shared" ref="BR6:BZ6" si="6">IF(BR8="-",NA(),BR8)</f>
        <v>3001</v>
      </c>
      <c r="BS6" s="65">
        <f t="shared" si="6"/>
        <v>3169</v>
      </c>
      <c r="BT6" s="65">
        <f t="shared" si="6"/>
        <v>3085</v>
      </c>
      <c r="BU6" s="65">
        <f t="shared" si="6"/>
        <v>615</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9134</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73.8</v>
      </c>
      <c r="DL6" s="64">
        <f t="shared" ref="DL6:DT6" si="9">IF(DL8="-",NA(),DL8)</f>
        <v>123.1</v>
      </c>
      <c r="DM6" s="64">
        <f t="shared" si="9"/>
        <v>115.4</v>
      </c>
      <c r="DN6" s="64">
        <f t="shared" si="9"/>
        <v>115.4</v>
      </c>
      <c r="DO6" s="64">
        <f t="shared" si="9"/>
        <v>75.599999999999994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262056</v>
      </c>
      <c r="D7" s="60">
        <f t="shared" si="10"/>
        <v>47</v>
      </c>
      <c r="E7" s="60">
        <f t="shared" si="10"/>
        <v>14</v>
      </c>
      <c r="F7" s="60">
        <f t="shared" si="10"/>
        <v>0</v>
      </c>
      <c r="G7" s="60">
        <f t="shared" si="10"/>
        <v>2</v>
      </c>
      <c r="H7" s="60" t="str">
        <f t="shared" si="10"/>
        <v>京都府　宮津市</v>
      </c>
      <c r="I7" s="60" t="str">
        <f t="shared" si="10"/>
        <v>宮津駅前駐車場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18</v>
      </c>
      <c r="S7" s="62" t="str">
        <f t="shared" si="10"/>
        <v>駅</v>
      </c>
      <c r="T7" s="62" t="str">
        <f t="shared" si="10"/>
        <v>無</v>
      </c>
      <c r="U7" s="63">
        <f t="shared" si="10"/>
        <v>1400</v>
      </c>
      <c r="V7" s="63">
        <f t="shared" si="10"/>
        <v>41</v>
      </c>
      <c r="W7" s="63">
        <f t="shared" si="10"/>
        <v>500</v>
      </c>
      <c r="X7" s="62" t="str">
        <f t="shared" si="10"/>
        <v>無</v>
      </c>
      <c r="Y7" s="64">
        <f>Y8</f>
        <v>227</v>
      </c>
      <c r="Z7" s="64">
        <f t="shared" ref="Z7:AH7" si="11">Z8</f>
        <v>237.1</v>
      </c>
      <c r="AA7" s="64">
        <f t="shared" si="11"/>
        <v>245.2</v>
      </c>
      <c r="AB7" s="64">
        <f t="shared" si="11"/>
        <v>240.7</v>
      </c>
      <c r="AC7" s="64">
        <f t="shared" si="11"/>
        <v>126.6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56</v>
      </c>
      <c r="BG7" s="64">
        <f t="shared" ref="BG7:BO7" si="14">BG8</f>
        <v>57.8</v>
      </c>
      <c r="BH7" s="64">
        <f t="shared" si="14"/>
        <v>59.2</v>
      </c>
      <c r="BI7" s="64">
        <f t="shared" si="14"/>
        <v>58.5</v>
      </c>
      <c r="BJ7" s="64">
        <f t="shared" si="14"/>
        <v>21.1</v>
      </c>
      <c r="BK7" s="64">
        <f t="shared" si="14"/>
        <v>34.700000000000003</v>
      </c>
      <c r="BL7" s="64">
        <f t="shared" si="14"/>
        <v>39.6</v>
      </c>
      <c r="BM7" s="64">
        <f t="shared" si="14"/>
        <v>29</v>
      </c>
      <c r="BN7" s="64">
        <f t="shared" si="14"/>
        <v>32.9</v>
      </c>
      <c r="BO7" s="64">
        <f t="shared" si="14"/>
        <v>-121.8</v>
      </c>
      <c r="BP7" s="61"/>
      <c r="BQ7" s="65">
        <f>BQ8</f>
        <v>2806</v>
      </c>
      <c r="BR7" s="65">
        <f t="shared" ref="BR7:BZ7" si="15">BR8</f>
        <v>3001</v>
      </c>
      <c r="BS7" s="65">
        <f t="shared" si="15"/>
        <v>3169</v>
      </c>
      <c r="BT7" s="65">
        <f t="shared" si="15"/>
        <v>3085</v>
      </c>
      <c r="BU7" s="65">
        <f t="shared" si="15"/>
        <v>615</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109</v>
      </c>
      <c r="CL7" s="61"/>
      <c r="CM7" s="63">
        <f>CM8</f>
        <v>9134</v>
      </c>
      <c r="CN7" s="63">
        <f>CN8</f>
        <v>0</v>
      </c>
      <c r="CO7" s="64" t="s">
        <v>112</v>
      </c>
      <c r="CP7" s="64" t="s">
        <v>112</v>
      </c>
      <c r="CQ7" s="64" t="s">
        <v>112</v>
      </c>
      <c r="CR7" s="64" t="s">
        <v>112</v>
      </c>
      <c r="CS7" s="64" t="s">
        <v>112</v>
      </c>
      <c r="CT7" s="64" t="s">
        <v>112</v>
      </c>
      <c r="CU7" s="64" t="s">
        <v>112</v>
      </c>
      <c r="CV7" s="64" t="s">
        <v>112</v>
      </c>
      <c r="CW7" s="64" t="s">
        <v>112</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73.8</v>
      </c>
      <c r="DL7" s="64">
        <f t="shared" ref="DL7:DT7" si="17">DL8</f>
        <v>123.1</v>
      </c>
      <c r="DM7" s="64">
        <f t="shared" si="17"/>
        <v>115.4</v>
      </c>
      <c r="DN7" s="64">
        <f t="shared" si="17"/>
        <v>115.4</v>
      </c>
      <c r="DO7" s="64">
        <f t="shared" si="17"/>
        <v>75.599999999999994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262056</v>
      </c>
      <c r="D8" s="67">
        <v>47</v>
      </c>
      <c r="E8" s="67">
        <v>14</v>
      </c>
      <c r="F8" s="67">
        <v>0</v>
      </c>
      <c r="G8" s="67">
        <v>2</v>
      </c>
      <c r="H8" s="67" t="s">
        <v>113</v>
      </c>
      <c r="I8" s="67" t="s">
        <v>114</v>
      </c>
      <c r="J8" s="67" t="s">
        <v>115</v>
      </c>
      <c r="K8" s="67" t="s">
        <v>116</v>
      </c>
      <c r="L8" s="67" t="s">
        <v>117</v>
      </c>
      <c r="M8" s="67" t="s">
        <v>118</v>
      </c>
      <c r="N8" s="67" t="s">
        <v>119</v>
      </c>
      <c r="O8" s="68" t="s">
        <v>120</v>
      </c>
      <c r="P8" s="69" t="s">
        <v>121</v>
      </c>
      <c r="Q8" s="69" t="s">
        <v>122</v>
      </c>
      <c r="R8" s="70">
        <v>18</v>
      </c>
      <c r="S8" s="69" t="s">
        <v>123</v>
      </c>
      <c r="T8" s="69" t="s">
        <v>124</v>
      </c>
      <c r="U8" s="70">
        <v>1400</v>
      </c>
      <c r="V8" s="70">
        <v>41</v>
      </c>
      <c r="W8" s="70">
        <v>500</v>
      </c>
      <c r="X8" s="69" t="s">
        <v>124</v>
      </c>
      <c r="Y8" s="71">
        <v>227</v>
      </c>
      <c r="Z8" s="71">
        <v>237.1</v>
      </c>
      <c r="AA8" s="71">
        <v>245.2</v>
      </c>
      <c r="AB8" s="71">
        <v>240.7</v>
      </c>
      <c r="AC8" s="71">
        <v>126.6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56</v>
      </c>
      <c r="BG8" s="71">
        <v>57.8</v>
      </c>
      <c r="BH8" s="71">
        <v>59.2</v>
      </c>
      <c r="BI8" s="71">
        <v>58.5</v>
      </c>
      <c r="BJ8" s="71">
        <v>21.1</v>
      </c>
      <c r="BK8" s="71">
        <v>34.700000000000003</v>
      </c>
      <c r="BL8" s="71">
        <v>39.6</v>
      </c>
      <c r="BM8" s="71">
        <v>29</v>
      </c>
      <c r="BN8" s="71">
        <v>32.9</v>
      </c>
      <c r="BO8" s="71">
        <v>-121.8</v>
      </c>
      <c r="BP8" s="68">
        <v>-65.900000000000006</v>
      </c>
      <c r="BQ8" s="72">
        <v>2806</v>
      </c>
      <c r="BR8" s="72">
        <v>3001</v>
      </c>
      <c r="BS8" s="72">
        <v>3169</v>
      </c>
      <c r="BT8" s="73">
        <v>3085</v>
      </c>
      <c r="BU8" s="73">
        <v>615</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9134</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73.8</v>
      </c>
      <c r="DL8" s="71">
        <v>123.1</v>
      </c>
      <c r="DM8" s="71">
        <v>115.4</v>
      </c>
      <c r="DN8" s="71">
        <v>115.4</v>
      </c>
      <c r="DO8" s="71">
        <v>75.599999999999994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2022-02-18T01:58:58Z</dcterms:modified>
</cp:coreProperties>
</file>