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6 宮津市\"/>
    </mc:Choice>
  </mc:AlternateContent>
  <xr:revisionPtr revIDLastSave="0" documentId="13_ncr:1_{35B06161-582D-460F-8A9A-5D0E5D4ABA8B}" xr6:coauthVersionLast="36" xr6:coauthVersionMax="36" xr10:uidLastSave="{00000000-0000-0000-0000-000000000000}"/>
  <workbookProtection workbookAlgorithmName="SHA-512" workbookHashValue="cLHAILWLS8pdJeUKyDTUY6/4V3QES1a1hhEkNp7vPBOq2IkF3KMihCyI+jW2jGdL913lf0dQwKCZXQgArZ3LEw==" workbookSaltValue="JNwuEY9JLQL3yH2+cU7+5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AT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<sst xmlns="http://schemas.openxmlformats.org/spreadsheetml/2006/main" count="228" uniqueCount="115">
  <si>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</si>
  <si>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</si>
  <si>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</si>
  <si>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</si>
  <si>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</si>
  <si>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</si>
  <si>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</si>
  <si>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</si>
  <si>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</si>
  <si>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</si>
  <si>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</si>
  <si>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</si>
  <si>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</si>
  <si>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</si>
  <si>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</si>
  <si>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</si>
  <si>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</si>
  <si>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</si>
  <si>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</si>
  <si>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</si>
  <si>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</si>
  <si>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</si>
  <si>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</si>
  <si>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</si>
  <si>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</si>
  <si>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</si>
  <si>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</si>
  <si>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</si>
  <si>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</si>
  <si>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</si>
  <si>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</si>
  <si>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</si>
  <si>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</si>
  <si>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</si>
  <si>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</si>
  <si>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</si>
  <si>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</si>
  <si>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</si>
  <si>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</si>
  <si>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</si>
  <si>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</si>
  <si>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</si>
  <si>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</si>
  <si>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</si>
  <si>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</si>
  <si>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</si>
  <si>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</si>
  <si>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</si>
  <si>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</si>
  <si>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</si>
  <si>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</si>
  <si>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</si>
  <si>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</si>
  <si>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</si>
  <si>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</si>
  <si>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</si>
  <si>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</si>
  <si>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</si>
  <si>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</si>
  <si>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</si>
  <si>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</si>
  <si>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</si>
  <si>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</si>
  <si>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</si>
  <si>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</si>
  <si>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</si>
  <si>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</si>
  <si>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</si>
  <si>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</si>
  <si>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</si>
  <si>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</si>
  <si>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</si>
  <si>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</si>
  <si>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</si>
  <si>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</si>
  <si>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</si>
  <si>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</si>
  <si>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</si>
  <si>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</si>
  <si>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</si>
  <si>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</si>
  <si>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</si>
  <si>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</si>
  <si>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</si>
  <si>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</si>
  <si>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</si>
  <si>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</si>
  <si>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</si>
  <si>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</si>
  <si>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</si>
  <si>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</si>
  <si>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</si>
  <si>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</si>
  <si>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</si>
  <si>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</si>
  <si>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</si>
  <si>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</si>
  <si>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</si>
  <si>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</si>
  <si>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</si>
  <si>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</si>
  <si>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</si>
  <si>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</si>
  <si>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</si>
  <si>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</si>
  <si>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</si>
  <si>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</si>
  <si>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</si>
  <si>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</si>
  <si>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</si>
  <si>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</si>
  <si>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</si>
  <si>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平成30年度は、簡易水道との経営統合により率が減少したものの、その後は上昇している。施設の長寿命化等により適正な施設状況を維持していく必要がある。
②管路経年化率
　耐用年数超過の管路が増加しているため、今後は老朽管等の計画的な布設替等を実施していく予定である。
③管路更新率
　令和2年度は石綿管の布設替工事の全域完了及び他の公共事業と連携した配水管等の布設替工事等を実施したことから、更新率は上昇した。今後も計画的に老朽管の布設替を行っていく予定である。</t>
    <rPh sb="14" eb="16">
      <t>ヘイセイ</t>
    </rPh>
    <rPh sb="18" eb="20">
      <t>ネンド</t>
    </rPh>
    <rPh sb="22" eb="24">
      <t>カンイ</t>
    </rPh>
    <rPh sb="24" eb="26">
      <t>スイドウ</t>
    </rPh>
    <rPh sb="28" eb="30">
      <t>ケイエイ</t>
    </rPh>
    <rPh sb="47" eb="48">
      <t>ゴ</t>
    </rPh>
    <rPh sb="49" eb="51">
      <t>ジョウショウ</t>
    </rPh>
    <rPh sb="107" eb="109">
      <t>ゾウカ</t>
    </rPh>
    <rPh sb="124" eb="127">
      <t>ケイカクテキ</t>
    </rPh>
    <rPh sb="131" eb="132">
      <t>トウ</t>
    </rPh>
    <rPh sb="133" eb="135">
      <t>ジッシ</t>
    </rPh>
    <rPh sb="139" eb="141">
      <t>ヨテイ</t>
    </rPh>
    <rPh sb="154" eb="156">
      <t>レイワ</t>
    </rPh>
    <rPh sb="157" eb="159">
      <t>ネンド</t>
    </rPh>
    <rPh sb="167" eb="169">
      <t>コウジ</t>
    </rPh>
    <rPh sb="170" eb="172">
      <t>ゼンイキ</t>
    </rPh>
    <rPh sb="172" eb="174">
      <t>カンリョウ</t>
    </rPh>
    <rPh sb="174" eb="175">
      <t>オヨ</t>
    </rPh>
    <rPh sb="176" eb="177">
      <t>タ</t>
    </rPh>
    <rPh sb="178" eb="180">
      <t>コウキョウ</t>
    </rPh>
    <rPh sb="180" eb="182">
      <t>ジギョウ</t>
    </rPh>
    <rPh sb="183" eb="185">
      <t>レンケイ</t>
    </rPh>
    <rPh sb="187" eb="190">
      <t>ハイスイカン</t>
    </rPh>
    <rPh sb="190" eb="191">
      <t>トウ</t>
    </rPh>
    <rPh sb="192" eb="195">
      <t>フセツガ</t>
    </rPh>
    <rPh sb="195" eb="197">
      <t>コウジ</t>
    </rPh>
    <rPh sb="197" eb="198">
      <t>トウ</t>
    </rPh>
    <rPh sb="199" eb="201">
      <t>ジッシ</t>
    </rPh>
    <rPh sb="208" eb="210">
      <t>コウシン</t>
    </rPh>
    <rPh sb="210" eb="211">
      <t>リツ</t>
    </rPh>
    <rPh sb="212" eb="214">
      <t>ジョウショウ</t>
    </rPh>
    <phoneticPr fontId="4"/>
  </si>
  <si>
    <t>　令和2年10月の料金改定により、経営状況は改善された。しかし、給水人口の減少、老朽化施設の更新など、経営を取り巻く環境は非常に厳しくなることが予想されることから、令和元年度に策定した水道事業ビジョンに基づき、収益増、費用抑制への取組をさらに進めていくこととしている。</t>
    <rPh sb="1" eb="3">
      <t>レイワ</t>
    </rPh>
    <rPh sb="4" eb="5">
      <t>ネン</t>
    </rPh>
    <rPh sb="7" eb="8">
      <t>ガツ</t>
    </rPh>
    <rPh sb="9" eb="11">
      <t>リョウキン</t>
    </rPh>
    <rPh sb="11" eb="13">
      <t>カイテイ</t>
    </rPh>
    <rPh sb="17" eb="19">
      <t>ケイエイ</t>
    </rPh>
    <rPh sb="19" eb="21">
      <t>ジョウキョウ</t>
    </rPh>
    <rPh sb="22" eb="24">
      <t>カイゼン</t>
    </rPh>
    <rPh sb="61" eb="63">
      <t>ヒジョウ</t>
    </rPh>
    <rPh sb="72" eb="74">
      <t>ヨソウ</t>
    </rPh>
    <rPh sb="82" eb="84">
      <t>レイワ</t>
    </rPh>
    <rPh sb="84" eb="86">
      <t>ガンネン</t>
    </rPh>
    <rPh sb="86" eb="87">
      <t>ド</t>
    </rPh>
    <rPh sb="88" eb="90">
      <t>サクテイ</t>
    </rPh>
    <phoneticPr fontId="4"/>
  </si>
  <si>
    <t>①経常収支比率
　令和2年10月に料金改定を実施したことにより、経常収支比率は上昇した。
③流動比率
　平成30年4月に簡易水道事業と経営統合したことに伴い、100%を下回った。給水収益等の確保を図り、支払能力を高めていく必要がある。
④企業債残高対給水収益比率
　基幹浄水場の大規模改修や老朽石綿管布設替（全域完了）の実施により、類似団体と比較すると高い比率で推移している。
⑤料金回収率
　簡水統合により100%を下回っているが、令和２年度に料金改定を実施したため、回収率は改善されている。
⑥給水原価
　簡水統合により類似団体よりも高い水準となっている。今後、更なる投資の効率化や維持管理費の削減等を行う必要がある。
⑦施設利用率
　類似団体と比べると高い水準となっているが、今後も施設の統廃合などによる再構築を図り、更なる効率化を推進する。
⑧有収率
　簡水統合時の平成30年度は、類似団体を下回ったものの、令和元年度、令和2年度は類似団体を上回っている。今後も引き続き施設の統廃合や老朽管の布設替え等を計画的に実施していく必要がある。</t>
    <rPh sb="9" eb="11">
      <t>レイワ</t>
    </rPh>
    <rPh sb="12" eb="13">
      <t>ネン</t>
    </rPh>
    <rPh sb="15" eb="16">
      <t>ガツ</t>
    </rPh>
    <rPh sb="17" eb="19">
      <t>リョウキン</t>
    </rPh>
    <rPh sb="19" eb="21">
      <t>カイテイ</t>
    </rPh>
    <rPh sb="22" eb="24">
      <t>ジッシ</t>
    </rPh>
    <rPh sb="32" eb="34">
      <t>ケイジョウ</t>
    </rPh>
    <rPh sb="34" eb="36">
      <t>シュウシ</t>
    </rPh>
    <rPh sb="36" eb="38">
      <t>ヒリツ</t>
    </rPh>
    <rPh sb="39" eb="41">
      <t>ジョウショウ</t>
    </rPh>
    <rPh sb="52" eb="54">
      <t>ヘイセイ</t>
    </rPh>
    <rPh sb="56" eb="57">
      <t>ネン</t>
    </rPh>
    <rPh sb="58" eb="59">
      <t>ガツ</t>
    </rPh>
    <rPh sb="60" eb="62">
      <t>カンイ</t>
    </rPh>
    <rPh sb="62" eb="64">
      <t>スイドウ</t>
    </rPh>
    <rPh sb="64" eb="66">
      <t>ジギョウ</t>
    </rPh>
    <rPh sb="67" eb="69">
      <t>ケイエイ</t>
    </rPh>
    <rPh sb="69" eb="71">
      <t>トウゴウ</t>
    </rPh>
    <rPh sb="76" eb="77">
      <t>トモナ</t>
    </rPh>
    <rPh sb="154" eb="156">
      <t>ゼンイキ</t>
    </rPh>
    <rPh sb="156" eb="158">
      <t>カンリョウ</t>
    </rPh>
    <rPh sb="217" eb="219">
      <t>レイワ</t>
    </rPh>
    <rPh sb="220" eb="222">
      <t>ネンド</t>
    </rPh>
    <rPh sb="223" eb="225">
      <t>リョウキン</t>
    </rPh>
    <rPh sb="225" eb="227">
      <t>カイテイ</t>
    </rPh>
    <rPh sb="228" eb="230">
      <t>ジッシ</t>
    </rPh>
    <rPh sb="235" eb="237">
      <t>カイシュウ</t>
    </rPh>
    <rPh sb="237" eb="238">
      <t>リツ</t>
    </rPh>
    <rPh sb="280" eb="282">
      <t>コンゴ</t>
    </rPh>
    <rPh sb="283" eb="284">
      <t>サラ</t>
    </rPh>
    <rPh sb="341" eb="343">
      <t>コンゴ</t>
    </rPh>
    <rPh sb="369" eb="371">
      <t>スイシン</t>
    </rPh>
    <rPh sb="385" eb="386">
      <t>ジ</t>
    </rPh>
    <rPh sb="387" eb="389">
      <t>ヘイセイ</t>
    </rPh>
    <rPh sb="391" eb="393">
      <t>ネンド</t>
    </rPh>
    <rPh sb="408" eb="410">
      <t>レイワ</t>
    </rPh>
    <rPh sb="410" eb="412">
      <t>ガンネン</t>
    </rPh>
    <rPh sb="412" eb="413">
      <t>ド</t>
    </rPh>
    <rPh sb="414" eb="416">
      <t>レイワ</t>
    </rPh>
    <rPh sb="417" eb="419">
      <t>ネンド</t>
    </rPh>
    <rPh sb="420" eb="422">
      <t>ルイジ</t>
    </rPh>
    <rPh sb="422" eb="424">
      <t>ダンタイ</t>
    </rPh>
    <rPh sb="425" eb="427">
      <t>ウワマワ</t>
    </rPh>
    <rPh sb="432" eb="434">
      <t>コンゴ</t>
    </rPh>
    <rPh sb="435" eb="436">
      <t>ヒ</t>
    </rPh>
    <rPh sb="437" eb="438">
      <t>ツヅ</t>
    </rPh>
    <rPh sb="456" eb="459">
      <t>ケイカクテキ</t>
    </rPh>
    <rPh sb="460" eb="462">
      <t>ジッシ</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</si>
</sst>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c:v>
                </c:pt>
                <c:pt idx="1">
                  <c:v>1.1399999999999999</c:v>
                </c:pt>
                <c:pt idx="2">
                  <c:v>0.2</c:v>
                </c:pt>
                <c:pt idx="3">
                  <c:v>0.66</c:v>
                </c:pt>
                <c:pt idx="4">
                  <c:v>0.95</c:v>
                </c:pt>
              </c:numCache>
            </c:numRef>
          </c:val>
          <c:extLst>
            <c:ext xmlns:c16="http://schemas.microsoft.com/office/drawing/2014/chart" uri="{C3380CC4-5D6E-409C-BE32-E72D297353CC}">
              <c16:uniqueId val="{00000000-111F-4587-9F97-A589EF225A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c:v>
                </c:pt>
                <c:pt idx="3">
                  <c:v>0.52</c:v>
                </c:pt>
                <c:pt idx="4">
                  <c:v>0.53</c:v>
                </c:pt>
              </c:numCache>
            </c:numRef>
          </c:val>
          <c:smooth val="0"/>
          <c:extLst>
            <c:ext xmlns:c16="http://schemas.microsoft.com/office/drawing/2014/chart" uri="{C3380CC4-5D6E-409C-BE32-E72D297353CC}">
              <c16:uniqueId val="{00000001-111F-4587-9F97-A589EF225A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62.24</c:v>
                </c:pt>
                <c:pt idx="1">
                  <c:v>64.58</c:v>
                </c:pt>
                <c:pt idx="2">
                  <c:v>65.569999999999993</c:v>
                </c:pt>
                <c:pt idx="3">
                  <c:v>63.59</c:v>
                </c:pt>
                <c:pt idx="4">
                  <c:v>61.77</c:v>
                </c:pt>
              </c:numCache>
            </c:numRef>
          </c:val>
          <c:extLst>
            <c:ext xmlns:c16="http://schemas.microsoft.com/office/drawing/2014/chart" uri="{C3380CC4-5D6E-409C-BE32-E72D297353CC}">
              <c16:uniqueId val="{00000000-A506-407A-A52F-CE31D06175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55.03</c:v>
                </c:pt>
                <c:pt idx="3">
                  <c:v>55.14</c:v>
                </c:pt>
                <c:pt idx="4">
                  <c:v>55.89</c:v>
                </c:pt>
              </c:numCache>
            </c:numRef>
          </c:val>
          <c:smooth val="0"/>
          <c:extLst>
            <c:ext xmlns:c16="http://schemas.microsoft.com/office/drawing/2014/chart" uri="{C3380CC4-5D6E-409C-BE32-E72D297353CC}">
              <c16:uniqueId val="{00000001-A506-407A-A52F-CE31D06175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90.12</c:v>
                </c:pt>
                <c:pt idx="1">
                  <c:v>85.61</c:v>
                </c:pt>
                <c:pt idx="2">
                  <c:v>81.7</c:v>
                </c:pt>
                <c:pt idx="3">
                  <c:v>83.41</c:v>
                </c:pt>
                <c:pt idx="4">
                  <c:v>83.48</c:v>
                </c:pt>
              </c:numCache>
            </c:numRef>
          </c:val>
          <c:extLst>
            <c:ext xmlns:c16="http://schemas.microsoft.com/office/drawing/2014/chart" uri="{C3380CC4-5D6E-409C-BE32-E72D297353CC}">
              <c16:uniqueId val="{00000000-0D64-4D64-9406-54C76BC7E4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81.900000000000006</c:v>
                </c:pt>
                <c:pt idx="3">
                  <c:v>81.39</c:v>
                </c:pt>
                <c:pt idx="4">
                  <c:v>81.27</c:v>
                </c:pt>
              </c:numCache>
            </c:numRef>
          </c:val>
          <c:smooth val="0"/>
          <c:extLst>
            <c:ext xmlns:c16="http://schemas.microsoft.com/office/drawing/2014/chart" uri="{C3380CC4-5D6E-409C-BE32-E72D297353CC}">
              <c16:uniqueId val="{00000001-0D64-4D64-9406-54C76BC7E4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110.4</c:v>
                </c:pt>
                <c:pt idx="1">
                  <c:v>105.74</c:v>
                </c:pt>
                <c:pt idx="2">
                  <c:v>99.34</c:v>
                </c:pt>
                <c:pt idx="3">
                  <c:v>95.23</c:v>
                </c:pt>
                <c:pt idx="4">
                  <c:v>112.19</c:v>
                </c:pt>
              </c:numCache>
            </c:numRef>
          </c:val>
          <c:extLst>
            <c:ext xmlns:c16="http://schemas.microsoft.com/office/drawing/2014/chart" uri="{C3380CC4-5D6E-409C-BE32-E72D297353CC}">
              <c16:uniqueId val="{00000000-03D5-4E21-93E6-F2B4E27A82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108.87</c:v>
                </c:pt>
                <c:pt idx="3">
                  <c:v>108.61</c:v>
                </c:pt>
                <c:pt idx="4">
                  <c:v>108.35</c:v>
                </c:pt>
              </c:numCache>
            </c:numRef>
          </c:val>
          <c:smooth val="0"/>
          <c:extLst>
            <c:ext xmlns:c16="http://schemas.microsoft.com/office/drawing/2014/chart" uri="{C3380CC4-5D6E-409C-BE32-E72D297353CC}">
              <c16:uniqueId val="{00000001-03D5-4E21-93E6-F2B4E27A82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46.01</c:v>
                </c:pt>
                <c:pt idx="1">
                  <c:v>46.82</c:v>
                </c:pt>
                <c:pt idx="2">
                  <c:v>36.99</c:v>
                </c:pt>
                <c:pt idx="3">
                  <c:v>38.590000000000003</c:v>
                </c:pt>
                <c:pt idx="4">
                  <c:v>40.54</c:v>
                </c:pt>
              </c:numCache>
            </c:numRef>
          </c:val>
          <c:extLst>
            <c:ext xmlns:c16="http://schemas.microsoft.com/office/drawing/2014/chart" uri="{C3380CC4-5D6E-409C-BE32-E72D297353CC}">
              <c16:uniqueId val="{00000000-C021-4B86-8E74-2F12EBE169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48.87</c:v>
                </c:pt>
                <c:pt idx="3">
                  <c:v>49.92</c:v>
                </c:pt>
                <c:pt idx="4">
                  <c:v>50.63</c:v>
                </c:pt>
              </c:numCache>
            </c:numRef>
          </c:val>
          <c:smooth val="0"/>
          <c:extLst>
            <c:ext xmlns:c16="http://schemas.microsoft.com/office/drawing/2014/chart" uri="{C3380CC4-5D6E-409C-BE32-E72D297353CC}">
              <c16:uniqueId val="{00000001-C021-4B86-8E74-2F12EBE169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18.77</c:v>
                </c:pt>
                <c:pt idx="1">
                  <c:v>19.07</c:v>
                </c:pt>
                <c:pt idx="2">
                  <c:v>12.26</c:v>
                </c:pt>
                <c:pt idx="3">
                  <c:v>19.010000000000002</c:v>
                </c:pt>
                <c:pt idx="4">
                  <c:v>20.190000000000001</c:v>
                </c:pt>
              </c:numCache>
            </c:numRef>
          </c:val>
          <c:extLst>
            <c:ext xmlns:c16="http://schemas.microsoft.com/office/drawing/2014/chart" uri="{C3380CC4-5D6E-409C-BE32-E72D297353CC}">
              <c16:uniqueId val="{00000000-1873-4720-A442-251E2457F9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14.85</c:v>
                </c:pt>
                <c:pt idx="3">
                  <c:v>16.88</c:v>
                </c:pt>
                <c:pt idx="4">
                  <c:v>18.28</c:v>
                </c:pt>
              </c:numCache>
            </c:numRef>
          </c:val>
          <c:smooth val="0"/>
          <c:extLst>
            <c:ext xmlns:c16="http://schemas.microsoft.com/office/drawing/2014/chart" uri="{C3380CC4-5D6E-409C-BE32-E72D297353CC}">
              <c16:uniqueId val="{00000001-1873-4720-A442-251E2457F9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9-4197-B7E3-FA510F2975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3.16</c:v>
                </c:pt>
                <c:pt idx="3">
                  <c:v>3.59</c:v>
                </c:pt>
                <c:pt idx="4">
                  <c:v>3.98</c:v>
                </c:pt>
              </c:numCache>
            </c:numRef>
          </c:val>
          <c:smooth val="0"/>
          <c:extLst>
            <c:ext xmlns:c16="http://schemas.microsoft.com/office/drawing/2014/chart" uri="{C3380CC4-5D6E-409C-BE32-E72D297353CC}">
              <c16:uniqueId val="{00000001-CF49-4197-B7E3-FA510F2975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148.79</c:v>
                </c:pt>
                <c:pt idx="1">
                  <c:v>156.5</c:v>
                </c:pt>
                <c:pt idx="2">
                  <c:v>95.07</c:v>
                </c:pt>
                <c:pt idx="3">
                  <c:v>88.57</c:v>
                </c:pt>
                <c:pt idx="4">
                  <c:v>82.06</c:v>
                </c:pt>
              </c:numCache>
            </c:numRef>
          </c:val>
          <c:extLst>
            <c:ext xmlns:c16="http://schemas.microsoft.com/office/drawing/2014/chart" uri="{C3380CC4-5D6E-409C-BE32-E72D297353CC}">
              <c16:uniqueId val="{00000000-73C0-4421-A23D-4583262913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369.69</c:v>
                </c:pt>
                <c:pt idx="3">
                  <c:v>379.08</c:v>
                </c:pt>
                <c:pt idx="4">
                  <c:v>367.55</c:v>
                </c:pt>
              </c:numCache>
            </c:numRef>
          </c:val>
          <c:smooth val="0"/>
          <c:extLst>
            <c:ext xmlns:c16="http://schemas.microsoft.com/office/drawing/2014/chart" uri="{C3380CC4-5D6E-409C-BE32-E72D297353CC}">
              <c16:uniqueId val="{00000001-73C0-4421-A23D-4583262913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710.5</c:v>
                </c:pt>
                <c:pt idx="1">
                  <c:v>721.67</c:v>
                </c:pt>
                <c:pt idx="2">
                  <c:v>999.19</c:v>
                </c:pt>
                <c:pt idx="3">
                  <c:v>997.7</c:v>
                </c:pt>
                <c:pt idx="4">
                  <c:v>944.4</c:v>
                </c:pt>
              </c:numCache>
            </c:numRef>
          </c:val>
          <c:extLst>
            <c:ext xmlns:c16="http://schemas.microsoft.com/office/drawing/2014/chart" uri="{C3380CC4-5D6E-409C-BE32-E72D297353CC}">
              <c16:uniqueId val="{00000000-2A1E-4032-BAE6-FD57FB9814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402.99</c:v>
                </c:pt>
                <c:pt idx="3">
                  <c:v>398.98</c:v>
                </c:pt>
                <c:pt idx="4">
                  <c:v>418.68</c:v>
                </c:pt>
              </c:numCache>
            </c:numRef>
          </c:val>
          <c:smooth val="0"/>
          <c:extLst>
            <c:ext xmlns:c16="http://schemas.microsoft.com/office/drawing/2014/chart" uri="{C3380CC4-5D6E-409C-BE32-E72D297353CC}">
              <c16:uniqueId val="{00000001-2A1E-4032-BAE6-FD57FB9814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107.59</c:v>
                </c:pt>
                <c:pt idx="1">
                  <c:v>103.03</c:v>
                </c:pt>
                <c:pt idx="2">
                  <c:v>92.15</c:v>
                </c:pt>
                <c:pt idx="3">
                  <c:v>79.95</c:v>
                </c:pt>
                <c:pt idx="4">
                  <c:v>87.03</c:v>
                </c:pt>
              </c:numCache>
            </c:numRef>
          </c:val>
          <c:extLst>
            <c:ext xmlns:c16="http://schemas.microsoft.com/office/drawing/2014/chart" uri="{C3380CC4-5D6E-409C-BE32-E72D297353CC}">
              <c16:uniqueId val="{00000000-83FC-4461-9DC1-E2F0AF0924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98.66</c:v>
                </c:pt>
                <c:pt idx="3">
                  <c:v>98.64</c:v>
                </c:pt>
                <c:pt idx="4">
                  <c:v>94.78</c:v>
                </c:pt>
              </c:numCache>
            </c:numRef>
          </c:val>
          <c:smooth val="0"/>
          <c:extLst>
            <c:ext xmlns:c16="http://schemas.microsoft.com/office/drawing/2014/chart" uri="{C3380CC4-5D6E-409C-BE32-E72D297353CC}">
              <c16:uniqueId val="{00000001-83FC-4461-9DC1-E2F0AF0924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154.26</c:v>
                </c:pt>
                <c:pt idx="1">
                  <c:v>161.51</c:v>
                </c:pt>
                <c:pt idx="2">
                  <c:v>183.27</c:v>
                </c:pt>
                <c:pt idx="3">
                  <c:v>211.85</c:v>
                </c:pt>
                <c:pt idx="4">
                  <c:v>209.25</c:v>
                </c:pt>
              </c:numCache>
            </c:numRef>
          </c:val>
          <c:extLst>
            <c:ext xmlns:c16="http://schemas.microsoft.com/office/drawing/2014/chart" uri="{C3380CC4-5D6E-409C-BE32-E72D297353CC}">
              <c16:uniqueId val="{00000000-2DE6-40BB-9E55-4F9DD536BF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178.59</c:v>
                </c:pt>
                <c:pt idx="3">
                  <c:v>178.92</c:v>
                </c:pt>
                <c:pt idx="4">
                  <c:v>181.3</c:v>
                </c:pt>
              </c:numCache>
            </c:numRef>
          </c:val>
          <c:smooth val="0"/>
          <c:extLst>
            <c:ext xmlns:c16="http://schemas.microsoft.com/office/drawing/2014/chart" uri="{C3380CC4-5D6E-409C-BE32-E72D297353CC}">
              <c16:uniqueId val="{00000001-2DE6-40BB-9E55-4F9DD536BF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宮津市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17397</v>
      </c>
      <c r="AM8" s="61"/>
      <c r="AN8" s="61"/>
      <c r="AO8" s="61"/>
      <c r="AP8" s="61"/>
      <c r="AQ8" s="61"/>
      <c r="AR8" s="61"/>
      <c r="AS8" s="61"/>
      <c r="AT8" s="52">
        <f>データ!$S$6</f>
        <v>172.74</v>
      </c>
      <c r="AU8" s="53"/>
      <c r="AV8" s="53"/>
      <c r="AW8" s="53"/>
      <c r="AX8" s="53"/>
      <c r="AY8" s="53"/>
      <c r="AZ8" s="53"/>
      <c r="BA8" s="53"/>
      <c r="BB8" s="54">
        <f>データ!$T$6</f>
        <v>100.71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38.31</v>
      </c>
      <c r="J10" s="53"/>
      <c r="K10" s="53"/>
      <c r="L10" s="53"/>
      <c r="M10" s="53"/>
      <c r="N10" s="53"/>
      <c r="O10" s="64"/>
      <c r="P10" s="54">
        <f>データ!$P$6</f>
        <v>99.87</v>
      </c>
      <c r="Q10" s="54"/>
      <c r="R10" s="54"/>
      <c r="S10" s="54"/>
      <c r="T10" s="54"/>
      <c r="U10" s="54"/>
      <c r="V10" s="54"/>
      <c r="W10" s="61">
        <f>データ!$Q$6</f>
        <v>3853</v>
      </c>
      <c r="X10" s="61"/>
      <c r="Y10" s="61"/>
      <c r="Z10" s="61"/>
      <c r="AA10" s="61"/>
      <c r="AB10" s="61"/>
      <c r="AC10" s="61"/>
      <c r="AD10" s="2"/>
      <c r="AE10" s="2"/>
      <c r="AF10" s="2"/>
      <c r="AG10" s="2"/>
      <c r="AH10" s="4"/>
      <c r="AI10" s="4"/>
      <c r="AJ10" s="4"/>
      <c r="AK10" s="4"/>
      <c r="AL10" s="61">
        <f>データ!$U$6</f>
        <v>17191</v>
      </c>
      <c r="AM10" s="61"/>
      <c r="AN10" s="61"/>
      <c r="AO10" s="61"/>
      <c r="AP10" s="61"/>
      <c r="AQ10" s="61"/>
      <c r="AR10" s="61"/>
      <c r="AS10" s="61"/>
      <c r="AT10" s="52">
        <f>データ!$V$6</f>
        <v>16.73</v>
      </c>
      <c r="AU10" s="53"/>
      <c r="AV10" s="53"/>
      <c r="AW10" s="53"/>
      <c r="AX10" s="53"/>
      <c r="AY10" s="53"/>
      <c r="AZ10" s="53"/>
      <c r="BA10" s="53"/>
      <c r="BB10" s="54">
        <f>データ!$W$6</f>
        <v>1027.56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TZnCrD37F8ptciEF1z0cks/tlvEmUJyYFaCEZdTK/XWOr4WhVIh0bLHErPHXI9rUdjk/9H5W7H15y0U3UINw==" saltValue="qUu4r7H6Ravlgl6pVYfC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38.31</v>
      </c>
      <c r="P6" s="35">
        <f t="shared" si="3"/>
        <v>99.87</v>
      </c>
      <c r="Q6" s="35">
        <f t="shared" si="3"/>
        <v>3853</v>
      </c>
      <c r="R6" s="35">
        <f t="shared" si="3"/>
        <v>17397</v>
      </c>
      <c r="S6" s="35">
        <f t="shared" si="3"/>
        <v>172.74</v>
      </c>
      <c r="T6" s="35">
        <f t="shared" si="3"/>
        <v>100.71</v>
      </c>
      <c r="U6" s="35">
        <f t="shared" si="3"/>
        <v>17191</v>
      </c>
      <c r="V6" s="35">
        <f t="shared" si="3"/>
        <v>16.73</v>
      </c>
      <c r="W6" s="35">
        <f t="shared" si="3"/>
        <v>1027.56</v>
      </c>
      <c r="X6" s="36">
        <f>IF(X7="",NA(),X7)</f>
        <v>110.4</v>
      </c>
      <c r="Y6" s="36">
        <f t="shared" ref="Y6:AG6" si="4">IF(Y7="",NA(),Y7)</f>
        <v>105.74</v>
      </c>
      <c r="Z6" s="36">
        <f t="shared" si="4"/>
        <v>99.34</v>
      </c>
      <c r="AA6" s="36">
        <f t="shared" si="4"/>
        <v>95.23</v>
      </c>
      <c r="AB6" s="36">
        <f t="shared" si="4"/>
        <v>112.19</v>
      </c>
      <c r="AC6" s="36">
        <f t="shared" si="4"/>
        <v>111.34</v>
      </c>
      <c r="AD6" s="36">
        <f t="shared" si="4"/>
        <v>110.02</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3.16</v>
      </c>
      <c r="AQ6" s="36">
        <f t="shared" si="5"/>
        <v>3.59</v>
      </c>
      <c r="AR6" s="36">
        <f t="shared" si="5"/>
        <v>3.98</v>
      </c>
      <c r="AS6" s="35" t="str">
        <f>IF(AS7="","",IF(AS7="-","【-】","【"&amp;SUBSTITUTE(TEXT(AS7,"#,##0.00"),"-","△")&amp;"】"))</f>
        <v>【1.15】</v>
      </c>
      <c r="AT6" s="36">
        <f>IF(AT7="",NA(),AT7)</f>
        <v>148.79</v>
      </c>
      <c r="AU6" s="36">
        <f t="shared" ref="AU6:BC6" si="6">IF(AU7="",NA(),AU7)</f>
        <v>156.5</v>
      </c>
      <c r="AV6" s="36">
        <f t="shared" si="6"/>
        <v>95.07</v>
      </c>
      <c r="AW6" s="36">
        <f t="shared" si="6"/>
        <v>88.57</v>
      </c>
      <c r="AX6" s="36">
        <f t="shared" si="6"/>
        <v>82.06</v>
      </c>
      <c r="AY6" s="36">
        <f t="shared" si="6"/>
        <v>388.67</v>
      </c>
      <c r="AZ6" s="36">
        <f t="shared" si="6"/>
        <v>355.27</v>
      </c>
      <c r="BA6" s="36">
        <f t="shared" si="6"/>
        <v>369.69</v>
      </c>
      <c r="BB6" s="36">
        <f t="shared" si="6"/>
        <v>379.08</v>
      </c>
      <c r="BC6" s="36">
        <f t="shared" si="6"/>
        <v>367.55</v>
      </c>
      <c r="BD6" s="35" t="str">
        <f>IF(BD7="","",IF(BD7="-","【-】","【"&amp;SUBSTITUTE(TEXT(BD7,"#,##0.00"),"-","△")&amp;"】"))</f>
        <v>【260.31】</v>
      </c>
      <c r="BE6" s="36">
        <f>IF(BE7="",NA(),BE7)</f>
        <v>710.5</v>
      </c>
      <c r="BF6" s="36">
        <f t="shared" ref="BF6:BN6" si="7">IF(BF7="",NA(),BF7)</f>
        <v>721.67</v>
      </c>
      <c r="BG6" s="36">
        <f t="shared" si="7"/>
        <v>999.19</v>
      </c>
      <c r="BH6" s="36">
        <f t="shared" si="7"/>
        <v>997.7</v>
      </c>
      <c r="BI6" s="36">
        <f t="shared" si="7"/>
        <v>944.4</v>
      </c>
      <c r="BJ6" s="36">
        <f t="shared" si="7"/>
        <v>422.5</v>
      </c>
      <c r="BK6" s="36">
        <f t="shared" si="7"/>
        <v>458.27</v>
      </c>
      <c r="BL6" s="36">
        <f t="shared" si="7"/>
        <v>402.99</v>
      </c>
      <c r="BM6" s="36">
        <f t="shared" si="7"/>
        <v>398.98</v>
      </c>
      <c r="BN6" s="36">
        <f t="shared" si="7"/>
        <v>418.68</v>
      </c>
      <c r="BO6" s="35" t="str">
        <f>IF(BO7="","",IF(BO7="-","【-】","【"&amp;SUBSTITUTE(TEXT(BO7,"#,##0.00"),"-","△")&amp;"】"))</f>
        <v>【275.67】</v>
      </c>
      <c r="BP6" s="36">
        <f>IF(BP7="",NA(),BP7)</f>
        <v>107.59</v>
      </c>
      <c r="BQ6" s="36">
        <f t="shared" ref="BQ6:BY6" si="8">IF(BQ7="",NA(),BQ7)</f>
        <v>103.03</v>
      </c>
      <c r="BR6" s="36">
        <f t="shared" si="8"/>
        <v>92.15</v>
      </c>
      <c r="BS6" s="36">
        <f t="shared" si="8"/>
        <v>79.95</v>
      </c>
      <c r="BT6" s="36">
        <f t="shared" si="8"/>
        <v>87.03</v>
      </c>
      <c r="BU6" s="36">
        <f t="shared" si="8"/>
        <v>101.64</v>
      </c>
      <c r="BV6" s="36">
        <f t="shared" si="8"/>
        <v>96.77</v>
      </c>
      <c r="BW6" s="36">
        <f t="shared" si="8"/>
        <v>98.66</v>
      </c>
      <c r="BX6" s="36">
        <f t="shared" si="8"/>
        <v>98.64</v>
      </c>
      <c r="BY6" s="36">
        <f t="shared" si="8"/>
        <v>94.78</v>
      </c>
      <c r="BZ6" s="35" t="str">
        <f>IF(BZ7="","",IF(BZ7="-","【-】","【"&amp;SUBSTITUTE(TEXT(BZ7,"#,##0.00"),"-","△")&amp;"】"))</f>
        <v>【100.05】</v>
      </c>
      <c r="CA6" s="36">
        <f>IF(CA7="",NA(),CA7)</f>
        <v>154.26</v>
      </c>
      <c r="CB6" s="36">
        <f t="shared" ref="CB6:CJ6" si="9">IF(CB7="",NA(),CB7)</f>
        <v>161.51</v>
      </c>
      <c r="CC6" s="36">
        <f t="shared" si="9"/>
        <v>183.27</v>
      </c>
      <c r="CD6" s="36">
        <f t="shared" si="9"/>
        <v>211.85</v>
      </c>
      <c r="CE6" s="36">
        <f t="shared" si="9"/>
        <v>209.25</v>
      </c>
      <c r="CF6" s="36">
        <f t="shared" si="9"/>
        <v>179.16</v>
      </c>
      <c r="CG6" s="36">
        <f t="shared" si="9"/>
        <v>187.18</v>
      </c>
      <c r="CH6" s="36">
        <f t="shared" si="9"/>
        <v>178.59</v>
      </c>
      <c r="CI6" s="36">
        <f t="shared" si="9"/>
        <v>178.92</v>
      </c>
      <c r="CJ6" s="36">
        <f t="shared" si="9"/>
        <v>181.3</v>
      </c>
      <c r="CK6" s="35" t="str">
        <f>IF(CK7="","",IF(CK7="-","【-】","【"&amp;SUBSTITUTE(TEXT(CK7,"#,##0.00"),"-","△")&amp;"】"))</f>
        <v>【166.40】</v>
      </c>
      <c r="CL6" s="36">
        <f>IF(CL7="",NA(),CL7)</f>
        <v>62.24</v>
      </c>
      <c r="CM6" s="36">
        <f t="shared" ref="CM6:CU6" si="10">IF(CM7="",NA(),CM7)</f>
        <v>64.58</v>
      </c>
      <c r="CN6" s="36">
        <f t="shared" si="10"/>
        <v>65.569999999999993</v>
      </c>
      <c r="CO6" s="36">
        <f t="shared" si="10"/>
        <v>63.59</v>
      </c>
      <c r="CP6" s="36">
        <f t="shared" si="10"/>
        <v>61.77</v>
      </c>
      <c r="CQ6" s="36">
        <f t="shared" si="10"/>
        <v>54.24</v>
      </c>
      <c r="CR6" s="36">
        <f t="shared" si="10"/>
        <v>55.88</v>
      </c>
      <c r="CS6" s="36">
        <f t="shared" si="10"/>
        <v>55.03</v>
      </c>
      <c r="CT6" s="36">
        <f t="shared" si="10"/>
        <v>55.14</v>
      </c>
      <c r="CU6" s="36">
        <f t="shared" si="10"/>
        <v>55.89</v>
      </c>
      <c r="CV6" s="35" t="str">
        <f>IF(CV7="","",IF(CV7="-","【-】","【"&amp;SUBSTITUTE(TEXT(CV7,"#,##0.00"),"-","△")&amp;"】"))</f>
        <v>【60.69】</v>
      </c>
      <c r="CW6" s="36">
        <f>IF(CW7="",NA(),CW7)</f>
        <v>90.12</v>
      </c>
      <c r="CX6" s="36">
        <f t="shared" ref="CX6:DF6" si="11">IF(CX7="",NA(),CX7)</f>
        <v>85.61</v>
      </c>
      <c r="CY6" s="36">
        <f t="shared" si="11"/>
        <v>81.7</v>
      </c>
      <c r="CZ6" s="36">
        <f t="shared" si="11"/>
        <v>83.41</v>
      </c>
      <c r="DA6" s="36">
        <f t="shared" si="11"/>
        <v>83.48</v>
      </c>
      <c r="DB6" s="36">
        <f t="shared" si="11"/>
        <v>81.680000000000007</v>
      </c>
      <c r="DC6" s="36">
        <f t="shared" si="11"/>
        <v>80.989999999999995</v>
      </c>
      <c r="DD6" s="36">
        <f t="shared" si="11"/>
        <v>81.900000000000006</v>
      </c>
      <c r="DE6" s="36">
        <f t="shared" si="11"/>
        <v>81.39</v>
      </c>
      <c r="DF6" s="36">
        <f t="shared" si="11"/>
        <v>81.27</v>
      </c>
      <c r="DG6" s="35" t="str">
        <f>IF(DG7="","",IF(DG7="-","【-】","【"&amp;SUBSTITUTE(TEXT(DG7,"#,##0.00"),"-","△")&amp;"】"))</f>
        <v>【89.82】</v>
      </c>
      <c r="DH6" s="36">
        <f>IF(DH7="",NA(),DH7)</f>
        <v>46.01</v>
      </c>
      <c r="DI6" s="36">
        <f t="shared" ref="DI6:DQ6" si="12">IF(DI7="",NA(),DI7)</f>
        <v>46.82</v>
      </c>
      <c r="DJ6" s="36">
        <f t="shared" si="12"/>
        <v>36.99</v>
      </c>
      <c r="DK6" s="36">
        <f t="shared" si="12"/>
        <v>38.590000000000003</v>
      </c>
      <c r="DL6" s="36">
        <f t="shared" si="12"/>
        <v>40.54</v>
      </c>
      <c r="DM6" s="36">
        <f t="shared" si="12"/>
        <v>48.14</v>
      </c>
      <c r="DN6" s="36">
        <f t="shared" si="12"/>
        <v>46.61</v>
      </c>
      <c r="DO6" s="36">
        <f t="shared" si="12"/>
        <v>48.87</v>
      </c>
      <c r="DP6" s="36">
        <f t="shared" si="12"/>
        <v>49.92</v>
      </c>
      <c r="DQ6" s="36">
        <f t="shared" si="12"/>
        <v>50.63</v>
      </c>
      <c r="DR6" s="35" t="str">
        <f>IF(DR7="","",IF(DR7="-","【-】","【"&amp;SUBSTITUTE(TEXT(DR7,"#,##0.00"),"-","△")&amp;"】"))</f>
        <v>【50.19】</v>
      </c>
      <c r="DS6" s="36">
        <f>IF(DS7="",NA(),DS7)</f>
        <v>18.77</v>
      </c>
      <c r="DT6" s="36">
        <f t="shared" ref="DT6:EB6" si="13">IF(DT7="",NA(),DT7)</f>
        <v>19.07</v>
      </c>
      <c r="DU6" s="36">
        <f t="shared" si="13"/>
        <v>12.26</v>
      </c>
      <c r="DV6" s="36">
        <f t="shared" si="13"/>
        <v>19.010000000000002</v>
      </c>
      <c r="DW6" s="36">
        <f t="shared" si="13"/>
        <v>20.190000000000001</v>
      </c>
      <c r="DX6" s="36">
        <f t="shared" si="13"/>
        <v>11.13</v>
      </c>
      <c r="DY6" s="36">
        <f t="shared" si="13"/>
        <v>10.84</v>
      </c>
      <c r="DZ6" s="36">
        <f t="shared" si="13"/>
        <v>14.85</v>
      </c>
      <c r="EA6" s="36">
        <f t="shared" si="13"/>
        <v>16.88</v>
      </c>
      <c r="EB6" s="36">
        <f t="shared" si="13"/>
        <v>18.28</v>
      </c>
      <c r="EC6" s="35" t="str">
        <f>IF(EC7="","",IF(EC7="-","【-】","【"&amp;SUBSTITUTE(TEXT(EC7,"#,##0.00"),"-","△")&amp;"】"))</f>
        <v>【20.63】</v>
      </c>
      <c r="ED6" s="36">
        <f>IF(ED7="",NA(),ED7)</f>
        <v>1.7</v>
      </c>
      <c r="EE6" s="36">
        <f t="shared" ref="EE6:EM6" si="14">IF(EE7="",NA(),EE7)</f>
        <v>1.1399999999999999</v>
      </c>
      <c r="EF6" s="36">
        <f t="shared" si="14"/>
        <v>0.2</v>
      </c>
      <c r="EG6" s="36">
        <f t="shared" si="14"/>
        <v>0.66</v>
      </c>
      <c r="EH6" s="36">
        <f t="shared" si="14"/>
        <v>0.95</v>
      </c>
      <c r="EI6" s="36">
        <f t="shared" si="14"/>
        <v>0.47</v>
      </c>
      <c r="EJ6" s="36">
        <f t="shared" si="14"/>
        <v>0.39</v>
      </c>
      <c r="EK6" s="36">
        <f t="shared" si="14"/>
        <v>0.5</v>
      </c>
      <c r="EL6" s="36">
        <f t="shared" si="14"/>
        <v>0.52</v>
      </c>
      <c r="EM6" s="36">
        <f t="shared" si="14"/>
        <v>0.53</v>
      </c>
      <c r="EN6" s="35" t="str">
        <f>IF(EN7="","",IF(EN7="-","【-】","【"&amp;SUBSTITUTE(TEXT(EN7,"#,##0.00"),"-","△")&amp;"】"))</f>
        <v>【0.69】</v>
      </c>
    </row>
    <row r="7" spans="1:144" s="37" customFormat="1" x14ac:dyDescent="0.15">
      <c r="A7" s="29"/>
      <c r="B7" s="38">
        <v>2020</v>
      </c>
      <c r="C7" s="38">
        <v>262056</v>
      </c>
      <c r="D7" s="38">
        <v>46</v>
      </c>
      <c r="E7" s="38">
        <v>1</v>
      </c>
      <c r="F7" s="38">
        <v>0</v>
      </c>
      <c r="G7" s="38">
        <v>1</v>
      </c>
      <c r="H7" s="38" t="s">
        <v>93</v>
      </c>
      <c r="I7" s="38" t="s">
        <v>94</v>
      </c>
      <c r="J7" s="38" t="s">
        <v>95</v>
      </c>
      <c r="K7" s="38" t="s">
        <v>96</v>
      </c>
      <c r="L7" s="38" t="s">
        <v>97</v>
      </c>
      <c r="M7" s="38" t="s">
        <v>98</v>
      </c>
      <c r="N7" s="39" t="s">
        <v>99</v>
      </c>
      <c r="O7" s="39">
        <v>38.31</v>
      </c>
      <c r="P7" s="39">
        <v>99.87</v>
      </c>
      <c r="Q7" s="39">
        <v>3853</v>
      </c>
      <c r="R7" s="39">
        <v>17397</v>
      </c>
      <c r="S7" s="39">
        <v>172.74</v>
      </c>
      <c r="T7" s="39">
        <v>100.71</v>
      </c>
      <c r="U7" s="39">
        <v>17191</v>
      </c>
      <c r="V7" s="39">
        <v>16.73</v>
      </c>
      <c r="W7" s="39">
        <v>1027.56</v>
      </c>
      <c r="X7" s="39">
        <v>110.4</v>
      </c>
      <c r="Y7" s="39">
        <v>105.74</v>
      </c>
      <c r="Z7" s="39">
        <v>99.34</v>
      </c>
      <c r="AA7" s="39">
        <v>95.23</v>
      </c>
      <c r="AB7" s="39">
        <v>112.19</v>
      </c>
      <c r="AC7" s="39">
        <v>111.34</v>
      </c>
      <c r="AD7" s="39">
        <v>110.02</v>
      </c>
      <c r="AE7" s="39">
        <v>108.87</v>
      </c>
      <c r="AF7" s="39">
        <v>108.61</v>
      </c>
      <c r="AG7" s="39">
        <v>108.35</v>
      </c>
      <c r="AH7" s="39">
        <v>110.27</v>
      </c>
      <c r="AI7" s="39">
        <v>0</v>
      </c>
      <c r="AJ7" s="39">
        <v>0</v>
      </c>
      <c r="AK7" s="39">
        <v>0</v>
      </c>
      <c r="AL7" s="39">
        <v>0</v>
      </c>
      <c r="AM7" s="39">
        <v>0</v>
      </c>
      <c r="AN7" s="39">
        <v>10.130000000000001</v>
      </c>
      <c r="AO7" s="39">
        <v>7.31</v>
      </c>
      <c r="AP7" s="39">
        <v>3.16</v>
      </c>
      <c r="AQ7" s="39">
        <v>3.59</v>
      </c>
      <c r="AR7" s="39">
        <v>3.98</v>
      </c>
      <c r="AS7" s="39">
        <v>1.1499999999999999</v>
      </c>
      <c r="AT7" s="39">
        <v>148.79</v>
      </c>
      <c r="AU7" s="39">
        <v>156.5</v>
      </c>
      <c r="AV7" s="39">
        <v>95.07</v>
      </c>
      <c r="AW7" s="39">
        <v>88.57</v>
      </c>
      <c r="AX7" s="39">
        <v>82.06</v>
      </c>
      <c r="AY7" s="39">
        <v>388.67</v>
      </c>
      <c r="AZ7" s="39">
        <v>355.27</v>
      </c>
      <c r="BA7" s="39">
        <v>369.69</v>
      </c>
      <c r="BB7" s="39">
        <v>379.08</v>
      </c>
      <c r="BC7" s="39">
        <v>367.55</v>
      </c>
      <c r="BD7" s="39">
        <v>260.31</v>
      </c>
      <c r="BE7" s="39">
        <v>710.5</v>
      </c>
      <c r="BF7" s="39">
        <v>721.67</v>
      </c>
      <c r="BG7" s="39">
        <v>999.19</v>
      </c>
      <c r="BH7" s="39">
        <v>997.7</v>
      </c>
      <c r="BI7" s="39">
        <v>944.4</v>
      </c>
      <c r="BJ7" s="39">
        <v>422.5</v>
      </c>
      <c r="BK7" s="39">
        <v>458.27</v>
      </c>
      <c r="BL7" s="39">
        <v>402.99</v>
      </c>
      <c r="BM7" s="39">
        <v>398.98</v>
      </c>
      <c r="BN7" s="39">
        <v>418.68</v>
      </c>
      <c r="BO7" s="39">
        <v>275.67</v>
      </c>
      <c r="BP7" s="39">
        <v>107.59</v>
      </c>
      <c r="BQ7" s="39">
        <v>103.03</v>
      </c>
      <c r="BR7" s="39">
        <v>92.15</v>
      </c>
      <c r="BS7" s="39">
        <v>79.95</v>
      </c>
      <c r="BT7" s="39">
        <v>87.03</v>
      </c>
      <c r="BU7" s="39">
        <v>101.64</v>
      </c>
      <c r="BV7" s="39">
        <v>96.77</v>
      </c>
      <c r="BW7" s="39">
        <v>98.66</v>
      </c>
      <c r="BX7" s="39">
        <v>98.64</v>
      </c>
      <c r="BY7" s="39">
        <v>94.78</v>
      </c>
      <c r="BZ7" s="39">
        <v>100.05</v>
      </c>
      <c r="CA7" s="39">
        <v>154.26</v>
      </c>
      <c r="CB7" s="39">
        <v>161.51</v>
      </c>
      <c r="CC7" s="39">
        <v>183.27</v>
      </c>
      <c r="CD7" s="39">
        <v>211.85</v>
      </c>
      <c r="CE7" s="39">
        <v>209.25</v>
      </c>
      <c r="CF7" s="39">
        <v>179.16</v>
      </c>
      <c r="CG7" s="39">
        <v>187.18</v>
      </c>
      <c r="CH7" s="39">
        <v>178.59</v>
      </c>
      <c r="CI7" s="39">
        <v>178.92</v>
      </c>
      <c r="CJ7" s="39">
        <v>181.3</v>
      </c>
      <c r="CK7" s="39">
        <v>166.4</v>
      </c>
      <c r="CL7" s="39">
        <v>62.24</v>
      </c>
      <c r="CM7" s="39">
        <v>64.58</v>
      </c>
      <c r="CN7" s="39">
        <v>65.569999999999993</v>
      </c>
      <c r="CO7" s="39">
        <v>63.59</v>
      </c>
      <c r="CP7" s="39">
        <v>61.77</v>
      </c>
      <c r="CQ7" s="39">
        <v>54.24</v>
      </c>
      <c r="CR7" s="39">
        <v>55.88</v>
      </c>
      <c r="CS7" s="39">
        <v>55.03</v>
      </c>
      <c r="CT7" s="39">
        <v>55.14</v>
      </c>
      <c r="CU7" s="39">
        <v>55.89</v>
      </c>
      <c r="CV7" s="39">
        <v>60.69</v>
      </c>
      <c r="CW7" s="39">
        <v>90.12</v>
      </c>
      <c r="CX7" s="39">
        <v>85.61</v>
      </c>
      <c r="CY7" s="39">
        <v>81.7</v>
      </c>
      <c r="CZ7" s="39">
        <v>83.41</v>
      </c>
      <c r="DA7" s="39">
        <v>83.48</v>
      </c>
      <c r="DB7" s="39">
        <v>81.680000000000007</v>
      </c>
      <c r="DC7" s="39">
        <v>80.989999999999995</v>
      </c>
      <c r="DD7" s="39">
        <v>81.900000000000006</v>
      </c>
      <c r="DE7" s="39">
        <v>81.39</v>
      </c>
      <c r="DF7" s="39">
        <v>81.27</v>
      </c>
      <c r="DG7" s="39">
        <v>89.82</v>
      </c>
      <c r="DH7" s="39">
        <v>46.01</v>
      </c>
      <c r="DI7" s="39">
        <v>46.82</v>
      </c>
      <c r="DJ7" s="39">
        <v>36.99</v>
      </c>
      <c r="DK7" s="39">
        <v>38.590000000000003</v>
      </c>
      <c r="DL7" s="39">
        <v>40.54</v>
      </c>
      <c r="DM7" s="39">
        <v>48.14</v>
      </c>
      <c r="DN7" s="39">
        <v>46.61</v>
      </c>
      <c r="DO7" s="39">
        <v>48.87</v>
      </c>
      <c r="DP7" s="39">
        <v>49.92</v>
      </c>
      <c r="DQ7" s="39">
        <v>50.63</v>
      </c>
      <c r="DR7" s="39">
        <v>50.19</v>
      </c>
      <c r="DS7" s="39">
        <v>18.77</v>
      </c>
      <c r="DT7" s="39">
        <v>19.07</v>
      </c>
      <c r="DU7" s="39">
        <v>12.26</v>
      </c>
      <c r="DV7" s="39">
        <v>19.010000000000002</v>
      </c>
      <c r="DW7" s="39">
        <v>20.190000000000001</v>
      </c>
      <c r="DX7" s="39">
        <v>11.13</v>
      </c>
      <c r="DY7" s="39">
        <v>10.84</v>
      </c>
      <c r="DZ7" s="39">
        <v>14.85</v>
      </c>
      <c r="EA7" s="39">
        <v>16.88</v>
      </c>
      <c r="EB7" s="39">
        <v>18.28</v>
      </c>
      <c r="EC7" s="39">
        <v>20.63</v>
      </c>
      <c r="ED7" s="39">
        <v>1.7</v>
      </c>
      <c r="EE7" s="39">
        <v>1.1399999999999999</v>
      </c>
      <c r="EF7" s="39">
        <v>0.2</v>
      </c>
      <c r="EG7" s="39">
        <v>0.66</v>
      </c>
      <c r="EH7" s="39">
        <v>0.95</v>
      </c>
      <c r="EI7" s="39">
        <v>0.47</v>
      </c>
      <c r="EJ7" s="39">
        <v>0.39</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2022-02-18T01:58:27Z</dcterms:modified>
</cp:coreProperties>
</file>