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5 宇治市\"/>
    </mc:Choice>
  </mc:AlternateContent>
  <xr:revisionPtr revIDLastSave="0" documentId="13_ncr:1_{895575C9-B28B-4C58-A4CC-99C279E9BDE3}" xr6:coauthVersionLast="36" xr6:coauthVersionMax="36" xr10:uidLastSave="{00000000-0000-0000-0000-000000000000}"/>
  <workbookProtection workbookAlgorithmName="SHA-512" workbookHashValue="8goeACH1Jv//f6QocIq8Qybld37VY5F1sfALDH+mn6DBGwCYbqB0s5Z0LE05dk/tXdK1XqqBTs8QEbo6xoxxHA==" workbookSaltValue="WSUvRNnQ3qOcpkyO4AdB+A==" workbookSpinCount="100000" lockStructure="1"/>
  <bookViews>
    <workbookView xWindow="0" yWindow="0" windowWidth="28800" windowHeight="1138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BG30" i="4"/>
  <c r="LE76" i="4"/>
  <c r="HP76" i="4"/>
  <c r="BG51" i="4"/>
  <c r="AV76" i="4"/>
  <c r="KO51" i="4"/>
  <c r="KO30" i="4"/>
  <c r="FX51" i="4"/>
  <c r="FX30" i="4"/>
  <c r="KP76" i="4"/>
  <c r="HA76" i="4"/>
  <c r="AN51" i="4"/>
  <c r="FE30" i="4"/>
  <c r="AG76" i="4"/>
  <c r="JV51" i="4"/>
  <c r="JV30" i="4"/>
  <c r="AN30" i="4"/>
  <c r="FE51" i="4"/>
  <c r="R76" i="4"/>
  <c r="JC51" i="4"/>
  <c r="KA76" i="4"/>
  <c r="EL51" i="4"/>
  <c r="JC30" i="4"/>
  <c r="U30" i="4"/>
  <c r="GL76" i="4"/>
  <c r="U51" i="4"/>
  <c r="EL30" i="4"/>
</calcChain>
</file>

<file path=xl/sharedStrings.xml><?xml version="1.0" encoding="utf-8"?>
<sst xmlns="http://schemas.openxmlformats.org/spreadsheetml/2006/main" count="278" uniqueCount="138">
  <si>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</si>
  <si>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</si>
  <si>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</si>
  <si>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</si>
  <si>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</si>
  <si>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</si>
  <si>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</si>
  <si>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</si>
  <si>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</si>
  <si>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</si>
  <si>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</si>
  <si>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</si>
  <si>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</si>
  <si>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</si>
  <si>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</si>
  <si>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</si>
  <si>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</si>
  <si>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</si>
  <si>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</si>
  <si>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</si>
  <si>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</si>
  <si>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</si>
  <si>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</si>
  <si>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</si>
  <si>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</si>
  <si>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</si>
  <si>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</si>
  <si>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</si>
  <si>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</si>
  <si>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</si>
  <si>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</si>
  <si>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</si>
  <si>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</si>
  <si>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</si>
  <si>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</si>
  <si>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</si>
  <si>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</si>
  <si>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</si>
  <si>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</si>
  <si>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</si>
  <si>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</si>
  <si>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</si>
  <si>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</si>
  <si>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</si>
  <si>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</si>
  <si>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</si>
  <si>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</si>
  <si>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</si>
  <si>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</si>
  <si>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</si>
  <si>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</si>
  <si>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</si>
  <si>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</si>
  <si>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</si>
  <si>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</si>
  <si>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</si>
  <si>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</si>
  <si>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</si>
  <si>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</si>
  <si>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</si>
  <si>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</si>
  <si>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</si>
  <si>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</si>
  <si>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</si>
  <si>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</si>
  <si>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</si>
  <si>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</si>
  <si>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</si>
  <si>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</si>
  <si>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</si>
  <si>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</si>
  <si>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</si>
  <si>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</si>
  <si>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</si>
  <si>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</si>
  <si>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</si>
  <si>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</si>
  <si>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</si>
  <si>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</si>
  <si>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</si>
  <si>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</si>
  <si>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</si>
  <si>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</si>
  <si>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</si>
  <si>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</si>
  <si>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</si>
  <si>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</si>
  <si>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</si>
  <si>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</si>
  <si>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</si>
  <si>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</si>
  <si>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</si>
  <si>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</si>
  <si>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</si>
  <si>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</si>
  <si>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</si>
  <si>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</si>
  <si>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</si>
  <si>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</si>
  <si>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</si>
  <si>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</si>
  <si>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</si>
  <si>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</si>
  <si>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当該値(N-2)</t>
    <phoneticPr fontId="5"/>
  </si>
  <si>
    <t>当該値(N-4)</t>
    <phoneticPr fontId="5"/>
  </si>
  <si>
    <t>当該値(N-1)</t>
    <phoneticPr fontId="5"/>
  </si>
  <si>
    <t>当該値(N-4)</t>
    <phoneticPr fontId="5"/>
  </si>
  <si>
    <t>当該値(N-3)</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</si>
  <si>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</si>
  <si>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</si>
  <si>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</si>
  <si>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</si>
  <si>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</si>
  <si>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</si>
  <si>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</si>
  <si>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</si>
  <si>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京都府　宇治市</t>
  </si>
  <si>
    <t>近鉄大久保駅前自動車駐車場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</si>
  <si>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</si>
  <si>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</si>
  <si>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</si>
  <si>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</si>
  <si>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</si>
  <si>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</si>
  <si>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</si>
  <si>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</si>
  <si>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</si>
  <si>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</si>
  <si>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</si>
  <si>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</si>
  <si>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</si>
  <si>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</si>
  <si>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</si>
  <si>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</si>
  <si>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施設の設備投資見込額、累積欠損、債務残高のいずれもなく、施設全体として健全な状態となっている。</t>
    <phoneticPr fontId="5"/>
  </si>
  <si>
    <t>当該期間における稼働率は、すべての類似施設の平均を上回っており、当駐車場のニーズが高いことが伺える。</t>
    <phoneticPr fontId="5"/>
  </si>
  <si>
    <t>本事業については、黒字収支が今後も続く見通しとなっていることから、経営状態は健全であるといえる。今後も、独立採算制の観点から、一般会計等からの繰入金等に依存することなく健全経営に努めたい。</t>
    <phoneticPr fontId="5"/>
  </si>
  <si>
    <t>令和2年度決算においては、新型コロナウイルス感染症に伴う外出自粛などの影響により昨年度数値から減少したものの、大幅な黒字経営となっていることや、他会計補助金に頼っていないことから健全な経営であるといえる。
※収益的収支比率が64.4％となっておりますが、本数値は他会計での繰出金を含めた数値になっており、正しくは289.7％です。</t>
    <rPh sb="0" eb="2">
      <t>レイワ</t>
    </rPh>
    <rPh sb="3" eb="5">
      <t>ネンド</t>
    </rPh>
    <rPh sb="5" eb="7">
      <t>ケッサン</t>
    </rPh>
    <rPh sb="13" eb="15">
      <t>シンガタ</t>
    </rPh>
    <rPh sb="22" eb="25">
      <t>カンセンショウ</t>
    </rPh>
    <rPh sb="26" eb="27">
      <t>トモナ</t>
    </rPh>
    <rPh sb="28" eb="30">
      <t>ガイシュツ</t>
    </rPh>
    <rPh sb="30" eb="32">
      <t>ジシュク</t>
    </rPh>
    <rPh sb="35" eb="37">
      <t>エイキョウ</t>
    </rPh>
    <rPh sb="40" eb="43">
      <t>サクネンド</t>
    </rPh>
    <rPh sb="43" eb="45">
      <t>スウチ</t>
    </rPh>
    <rPh sb="47" eb="49">
      <t>ゲンショウ</t>
    </rPh>
    <rPh sb="55" eb="57">
      <t>オオハバ</t>
    </rPh>
    <rPh sb="105" eb="107">
      <t>シュウエキ</t>
    </rPh>
    <rPh sb="107" eb="108">
      <t>テキ</t>
    </rPh>
    <rPh sb="108" eb="110">
      <t>シュウシ</t>
    </rPh>
    <rPh sb="110" eb="112">
      <t>ヒリツ</t>
    </rPh>
    <rPh sb="128" eb="129">
      <t>ホン</t>
    </rPh>
    <rPh sb="129" eb="131">
      <t>スウチ</t>
    </rPh>
    <rPh sb="132" eb="133">
      <t>タ</t>
    </rPh>
    <rPh sb="133" eb="135">
      <t>カイケイ</t>
    </rPh>
    <rPh sb="137" eb="139">
      <t>クリダ</t>
    </rPh>
    <rPh sb="139" eb="140">
      <t>キン</t>
    </rPh>
    <rPh sb="141" eb="142">
      <t>フク</t>
    </rPh>
    <rPh sb="144" eb="146">
      <t>スウチ</t>
    </rPh>
    <rPh sb="153" eb="154">
      <t>タダ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</si>
</sst>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508.6</c:v>
                </c:pt>
                <c:pt idx="1">
                  <c:v>520.29999999999995</c:v>
                </c:pt>
                <c:pt idx="2">
                  <c:v>497.4</c:v>
                </c:pt>
                <c:pt idx="3">
                  <c:v>514.70000000000005</c:v>
                </c:pt>
                <c:pt idx="4">
                  <c:v>64.400000000000006</c:v>
                </c:pt>
              </c:numCache>
            </c:numRef>
          </c:val>
          <c:extLst>
            <c:ext xmlns:c16="http://schemas.microsoft.com/office/drawing/2014/chart" uri="{C3380CC4-5D6E-409C-BE32-E72D297353CC}">
              <c16:uniqueId val="{00000000-3BE7-45B8-B70F-DD4FF0FBA782}"/>
            </c:ext>
          </c:extLst>
        </c:ser>
        <c:dLbls>
          <c:showLegendKey val="0"/>
          <c:showVal val="0"/>
          <c:showCatName val="0"/>
          <c:showSerName val="0"/>
          <c:showPercent val="0"/>
          <c:showBubbleSize val="0"/>
        </c:dLbls>
        <c:gapWidth val="150"/>
        <c:axId val="217440768"/>
        <c:axId val="21744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3BE7-45B8-B70F-DD4FF0FBA782}"/>
            </c:ext>
          </c:extLst>
        </c:ser>
        <c:dLbls>
          <c:showLegendKey val="0"/>
          <c:showVal val="0"/>
          <c:showCatName val="0"/>
          <c:showSerName val="0"/>
          <c:showPercent val="0"/>
          <c:showBubbleSize val="0"/>
        </c:dLbls>
        <c:marker val="1"/>
        <c:smooth val="0"/>
        <c:axId val="217440768"/>
        <c:axId val="217441160"/>
      </c:lineChart>
      <c:catAx>
        <c:axId val="217440768"/>
        <c:scaling>
          <c:orientation val="minMax"/>
        </c:scaling>
        <c:delete val="1"/>
        <c:axPos val="b"/>
        <c:numFmt formatCode="General" sourceLinked="1"/>
        <c:majorTickMark val="none"/>
        <c:minorTickMark val="none"/>
        <c:tickLblPos val="none"/>
        <c:crossAx val="217441160"/>
        <c:crosses val="autoZero"/>
        <c:auto val="1"/>
        <c:lblAlgn val="ctr"/>
        <c:lblOffset val="100"/>
        <c:noMultiLvlLbl val="1"/>
      </c:catAx>
      <c:valAx>
        <c:axId val="21744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44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3AD-4FFC-AFF6-991ACADCEB74}"/>
            </c:ext>
          </c:extLst>
        </c:ser>
        <c:dLbls>
          <c:showLegendKey val="0"/>
          <c:showVal val="0"/>
          <c:showCatName val="0"/>
          <c:showSerName val="0"/>
          <c:showPercent val="0"/>
          <c:showBubbleSize val="0"/>
        </c:dLbls>
        <c:gapWidth val="150"/>
        <c:axId val="217438024"/>
        <c:axId val="21744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43AD-4FFC-AFF6-991ACADCEB74}"/>
            </c:ext>
          </c:extLst>
        </c:ser>
        <c:dLbls>
          <c:showLegendKey val="0"/>
          <c:showVal val="0"/>
          <c:showCatName val="0"/>
          <c:showSerName val="0"/>
          <c:showPercent val="0"/>
          <c:showBubbleSize val="0"/>
        </c:dLbls>
        <c:marker val="1"/>
        <c:smooth val="0"/>
        <c:axId val="217438024"/>
        <c:axId val="217441552"/>
      </c:lineChart>
      <c:catAx>
        <c:axId val="217438024"/>
        <c:scaling>
          <c:orientation val="minMax"/>
        </c:scaling>
        <c:delete val="1"/>
        <c:axPos val="b"/>
        <c:numFmt formatCode="General" sourceLinked="1"/>
        <c:majorTickMark val="none"/>
        <c:minorTickMark val="none"/>
        <c:tickLblPos val="none"/>
        <c:crossAx val="217441552"/>
        <c:crosses val="autoZero"/>
        <c:auto val="1"/>
        <c:lblAlgn val="ctr"/>
        <c:lblOffset val="100"/>
        <c:noMultiLvlLbl val="1"/>
      </c:catAx>
      <c:valAx>
        <c:axId val="21744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438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1324-4A21-B7E9-C030E2A8B3BD}"/>
            </c:ext>
          </c:extLst>
        </c:ser>
        <c:dLbls>
          <c:showLegendKey val="0"/>
          <c:showVal val="0"/>
          <c:showCatName val="0"/>
          <c:showSerName val="0"/>
          <c:showPercent val="0"/>
          <c:showBubbleSize val="0"/>
        </c:dLbls>
        <c:gapWidth val="150"/>
        <c:axId val="217439984"/>
        <c:axId val="21744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324-4A21-B7E9-C030E2A8B3BD}"/>
            </c:ext>
          </c:extLst>
        </c:ser>
        <c:dLbls>
          <c:showLegendKey val="0"/>
          <c:showVal val="0"/>
          <c:showCatName val="0"/>
          <c:showSerName val="0"/>
          <c:showPercent val="0"/>
          <c:showBubbleSize val="0"/>
        </c:dLbls>
        <c:marker val="1"/>
        <c:smooth val="0"/>
        <c:axId val="217439984"/>
        <c:axId val="217440376"/>
      </c:lineChart>
      <c:catAx>
        <c:axId val="217439984"/>
        <c:scaling>
          <c:orientation val="minMax"/>
        </c:scaling>
        <c:delete val="1"/>
        <c:axPos val="b"/>
        <c:numFmt formatCode="General" sourceLinked="1"/>
        <c:majorTickMark val="none"/>
        <c:minorTickMark val="none"/>
        <c:tickLblPos val="none"/>
        <c:crossAx val="217440376"/>
        <c:crosses val="autoZero"/>
        <c:auto val="1"/>
        <c:lblAlgn val="ctr"/>
        <c:lblOffset val="100"/>
        <c:noMultiLvlLbl val="1"/>
      </c:catAx>
      <c:valAx>
        <c:axId val="217440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43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C9E3-4AB5-9511-4DACD1DFB1C8}"/>
            </c:ext>
          </c:extLst>
        </c:ser>
        <c:dLbls>
          <c:showLegendKey val="0"/>
          <c:showVal val="0"/>
          <c:showCatName val="0"/>
          <c:showSerName val="0"/>
          <c:showPercent val="0"/>
          <c:showBubbleSize val="0"/>
        </c:dLbls>
        <c:gapWidth val="150"/>
        <c:axId val="219690848"/>
        <c:axId val="2196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9E3-4AB5-9511-4DACD1DFB1C8}"/>
            </c:ext>
          </c:extLst>
        </c:ser>
        <c:dLbls>
          <c:showLegendKey val="0"/>
          <c:showVal val="0"/>
          <c:showCatName val="0"/>
          <c:showSerName val="0"/>
          <c:showPercent val="0"/>
          <c:showBubbleSize val="0"/>
        </c:dLbls>
        <c:marker val="1"/>
        <c:smooth val="0"/>
        <c:axId val="219690848"/>
        <c:axId val="219687712"/>
      </c:lineChart>
      <c:catAx>
        <c:axId val="219690848"/>
        <c:scaling>
          <c:orientation val="minMax"/>
        </c:scaling>
        <c:delete val="1"/>
        <c:axPos val="b"/>
        <c:numFmt formatCode="General" sourceLinked="1"/>
        <c:majorTickMark val="none"/>
        <c:minorTickMark val="none"/>
        <c:tickLblPos val="none"/>
        <c:crossAx val="219687712"/>
        <c:crosses val="autoZero"/>
        <c:auto val="1"/>
        <c:lblAlgn val="ctr"/>
        <c:lblOffset val="100"/>
        <c:noMultiLvlLbl val="1"/>
      </c:catAx>
      <c:valAx>
        <c:axId val="21968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69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438-439E-B992-30A67F56EAE5}"/>
            </c:ext>
          </c:extLst>
        </c:ser>
        <c:dLbls>
          <c:showLegendKey val="0"/>
          <c:showVal val="0"/>
          <c:showCatName val="0"/>
          <c:showSerName val="0"/>
          <c:showPercent val="0"/>
          <c:showBubbleSize val="0"/>
        </c:dLbls>
        <c:gapWidth val="150"/>
        <c:axId val="219688496"/>
        <c:axId val="21968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B438-439E-B992-30A67F56EAE5}"/>
            </c:ext>
          </c:extLst>
        </c:ser>
        <c:dLbls>
          <c:showLegendKey val="0"/>
          <c:showVal val="0"/>
          <c:showCatName val="0"/>
          <c:showSerName val="0"/>
          <c:showPercent val="0"/>
          <c:showBubbleSize val="0"/>
        </c:dLbls>
        <c:marker val="1"/>
        <c:smooth val="0"/>
        <c:axId val="219688496"/>
        <c:axId val="219688888"/>
      </c:lineChart>
      <c:catAx>
        <c:axId val="219688496"/>
        <c:scaling>
          <c:orientation val="minMax"/>
        </c:scaling>
        <c:delete val="1"/>
        <c:axPos val="b"/>
        <c:numFmt formatCode="General" sourceLinked="1"/>
        <c:majorTickMark val="none"/>
        <c:minorTickMark val="none"/>
        <c:tickLblPos val="none"/>
        <c:crossAx val="219688888"/>
        <c:crosses val="autoZero"/>
        <c:auto val="1"/>
        <c:lblAlgn val="ctr"/>
        <c:lblOffset val="100"/>
        <c:noMultiLvlLbl val="1"/>
      </c:catAx>
      <c:valAx>
        <c:axId val="219688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68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795-4848-98D0-76E9B21A23C2}"/>
            </c:ext>
          </c:extLst>
        </c:ser>
        <c:dLbls>
          <c:showLegendKey val="0"/>
          <c:showVal val="0"/>
          <c:showCatName val="0"/>
          <c:showSerName val="0"/>
          <c:showPercent val="0"/>
          <c:showBubbleSize val="0"/>
        </c:dLbls>
        <c:gapWidth val="150"/>
        <c:axId val="219689672"/>
        <c:axId val="21969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3795-4848-98D0-76E9B21A23C2}"/>
            </c:ext>
          </c:extLst>
        </c:ser>
        <c:dLbls>
          <c:showLegendKey val="0"/>
          <c:showVal val="0"/>
          <c:showCatName val="0"/>
          <c:showSerName val="0"/>
          <c:showPercent val="0"/>
          <c:showBubbleSize val="0"/>
        </c:dLbls>
        <c:marker val="1"/>
        <c:smooth val="0"/>
        <c:axId val="219689672"/>
        <c:axId val="219690064"/>
      </c:lineChart>
      <c:catAx>
        <c:axId val="219689672"/>
        <c:scaling>
          <c:orientation val="minMax"/>
        </c:scaling>
        <c:delete val="1"/>
        <c:axPos val="b"/>
        <c:numFmt formatCode="General" sourceLinked="1"/>
        <c:majorTickMark val="none"/>
        <c:minorTickMark val="none"/>
        <c:tickLblPos val="none"/>
        <c:crossAx val="219690064"/>
        <c:crosses val="autoZero"/>
        <c:auto val="1"/>
        <c:lblAlgn val="ctr"/>
        <c:lblOffset val="100"/>
        <c:noMultiLvlLbl val="1"/>
      </c:catAx>
      <c:valAx>
        <c:axId val="219690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689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916.1</c:v>
                </c:pt>
                <c:pt idx="1">
                  <c:v>1079.3</c:v>
                </c:pt>
                <c:pt idx="2">
                  <c:v>1169</c:v>
                </c:pt>
                <c:pt idx="3">
                  <c:v>1296.5999999999999</c:v>
                </c:pt>
                <c:pt idx="4">
                  <c:v>958.6</c:v>
                </c:pt>
              </c:numCache>
            </c:numRef>
          </c:val>
          <c:extLst>
            <c:ext xmlns:c16="http://schemas.microsoft.com/office/drawing/2014/chart" uri="{C3380CC4-5D6E-409C-BE32-E72D297353CC}">
              <c16:uniqueId val="{00000000-61AC-472A-9B98-B094FC843454}"/>
            </c:ext>
          </c:extLst>
        </c:ser>
        <c:dLbls>
          <c:showLegendKey val="0"/>
          <c:showVal val="0"/>
          <c:showCatName val="0"/>
          <c:showSerName val="0"/>
          <c:showPercent val="0"/>
          <c:showBubbleSize val="0"/>
        </c:dLbls>
        <c:gapWidth val="150"/>
        <c:axId val="219688104"/>
        <c:axId val="21968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61AC-472A-9B98-B094FC843454}"/>
            </c:ext>
          </c:extLst>
        </c:ser>
        <c:dLbls>
          <c:showLegendKey val="0"/>
          <c:showVal val="0"/>
          <c:showCatName val="0"/>
          <c:showSerName val="0"/>
          <c:showPercent val="0"/>
          <c:showBubbleSize val="0"/>
        </c:dLbls>
        <c:marker val="1"/>
        <c:smooth val="0"/>
        <c:axId val="219688104"/>
        <c:axId val="219689280"/>
      </c:lineChart>
      <c:catAx>
        <c:axId val="219688104"/>
        <c:scaling>
          <c:orientation val="minMax"/>
        </c:scaling>
        <c:delete val="1"/>
        <c:axPos val="b"/>
        <c:numFmt formatCode="General" sourceLinked="1"/>
        <c:majorTickMark val="none"/>
        <c:minorTickMark val="none"/>
        <c:tickLblPos val="none"/>
        <c:crossAx val="219689280"/>
        <c:crosses val="autoZero"/>
        <c:auto val="1"/>
        <c:lblAlgn val="ctr"/>
        <c:lblOffset val="100"/>
        <c:noMultiLvlLbl val="1"/>
      </c:catAx>
      <c:valAx>
        <c:axId val="21968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688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80.3</c:v>
                </c:pt>
                <c:pt idx="1">
                  <c:v>80.8</c:v>
                </c:pt>
                <c:pt idx="2">
                  <c:v>79.900000000000006</c:v>
                </c:pt>
                <c:pt idx="3">
                  <c:v>80.599999999999994</c:v>
                </c:pt>
                <c:pt idx="4">
                  <c:v>65.5</c:v>
                </c:pt>
              </c:numCache>
            </c:numRef>
          </c:val>
          <c:extLst>
            <c:ext xmlns:c16="http://schemas.microsoft.com/office/drawing/2014/chart" uri="{C3380CC4-5D6E-409C-BE32-E72D297353CC}">
              <c16:uniqueId val="{00000000-3E69-46EA-BB36-3666EC15CB62}"/>
            </c:ext>
          </c:extLst>
        </c:ser>
        <c:dLbls>
          <c:showLegendKey val="0"/>
          <c:showVal val="0"/>
          <c:showCatName val="0"/>
          <c:showSerName val="0"/>
          <c:showPercent val="0"/>
          <c:showBubbleSize val="0"/>
        </c:dLbls>
        <c:gapWidth val="150"/>
        <c:axId val="219691240"/>
        <c:axId val="21969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3E69-46EA-BB36-3666EC15CB62}"/>
            </c:ext>
          </c:extLst>
        </c:ser>
        <c:dLbls>
          <c:showLegendKey val="0"/>
          <c:showVal val="0"/>
          <c:showCatName val="0"/>
          <c:showSerName val="0"/>
          <c:showPercent val="0"/>
          <c:showBubbleSize val="0"/>
        </c:dLbls>
        <c:marker val="1"/>
        <c:smooth val="0"/>
        <c:axId val="219691240"/>
        <c:axId val="219691632"/>
      </c:lineChart>
      <c:catAx>
        <c:axId val="219691240"/>
        <c:scaling>
          <c:orientation val="minMax"/>
        </c:scaling>
        <c:delete val="1"/>
        <c:axPos val="b"/>
        <c:numFmt formatCode="General" sourceLinked="1"/>
        <c:majorTickMark val="none"/>
        <c:minorTickMark val="none"/>
        <c:tickLblPos val="none"/>
        <c:crossAx val="219691632"/>
        <c:crosses val="autoZero"/>
        <c:auto val="1"/>
        <c:lblAlgn val="ctr"/>
        <c:lblOffset val="100"/>
        <c:noMultiLvlLbl val="1"/>
      </c:catAx>
      <c:valAx>
        <c:axId val="219691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691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10321</c:v>
                </c:pt>
                <c:pt idx="1">
                  <c:v>11066</c:v>
                </c:pt>
                <c:pt idx="2">
                  <c:v>10455</c:v>
                </c:pt>
                <c:pt idx="3">
                  <c:v>11094</c:v>
                </c:pt>
                <c:pt idx="4">
                  <c:v>5219</c:v>
                </c:pt>
              </c:numCache>
            </c:numRef>
          </c:val>
          <c:extLst>
            <c:ext xmlns:c16="http://schemas.microsoft.com/office/drawing/2014/chart" uri="{C3380CC4-5D6E-409C-BE32-E72D297353CC}">
              <c16:uniqueId val="{00000000-36BA-41F8-9959-2FD8B857668B}"/>
            </c:ext>
          </c:extLst>
        </c:ser>
        <c:dLbls>
          <c:showLegendKey val="0"/>
          <c:showVal val="0"/>
          <c:showCatName val="0"/>
          <c:showSerName val="0"/>
          <c:showPercent val="0"/>
          <c:showBubbleSize val="0"/>
        </c:dLbls>
        <c:gapWidth val="150"/>
        <c:axId val="219692024"/>
        <c:axId val="21968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36BA-41F8-9959-2FD8B857668B}"/>
            </c:ext>
          </c:extLst>
        </c:ser>
        <c:dLbls>
          <c:showLegendKey val="0"/>
          <c:showVal val="0"/>
          <c:showCatName val="0"/>
          <c:showSerName val="0"/>
          <c:showPercent val="0"/>
          <c:showBubbleSize val="0"/>
        </c:dLbls>
        <c:marker val="1"/>
        <c:smooth val="0"/>
        <c:axId val="219692024"/>
        <c:axId val="219684576"/>
      </c:lineChart>
      <c:catAx>
        <c:axId val="219692024"/>
        <c:scaling>
          <c:orientation val="minMax"/>
        </c:scaling>
        <c:delete val="1"/>
        <c:axPos val="b"/>
        <c:numFmt formatCode="General" sourceLinked="1"/>
        <c:majorTickMark val="none"/>
        <c:minorTickMark val="none"/>
        <c:tickLblPos val="none"/>
        <c:crossAx val="219684576"/>
        <c:crosses val="autoZero"/>
        <c:auto val="1"/>
        <c:lblAlgn val="ctr"/>
        <c:lblOffset val="100"/>
        <c:noMultiLvlLbl val="1"/>
      </c:catAx>
      <c:valAx>
        <c:axId val="219684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692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京都府宇治市　近鉄大久保駅前自動車駐車場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1080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508.6</v>
      </c>
      <c r="V31" s="110"/>
      <c r="W31" s="110"/>
      <c r="X31" s="110"/>
      <c r="Y31" s="110"/>
      <c r="Z31" s="110"/>
      <c r="AA31" s="110"/>
      <c r="AB31" s="110"/>
      <c r="AC31" s="110"/>
      <c r="AD31" s="110"/>
      <c r="AE31" s="110"/>
      <c r="AF31" s="110"/>
      <c r="AG31" s="110"/>
      <c r="AH31" s="110"/>
      <c r="AI31" s="110"/>
      <c r="AJ31" s="110"/>
      <c r="AK31" s="110"/>
      <c r="AL31" s="110"/>
      <c r="AM31" s="110"/>
      <c r="AN31" s="110">
        <f>データ!Z7</f>
        <v>520.29999999999995</v>
      </c>
      <c r="AO31" s="110"/>
      <c r="AP31" s="110"/>
      <c r="AQ31" s="110"/>
      <c r="AR31" s="110"/>
      <c r="AS31" s="110"/>
      <c r="AT31" s="110"/>
      <c r="AU31" s="110"/>
      <c r="AV31" s="110"/>
      <c r="AW31" s="110"/>
      <c r="AX31" s="110"/>
      <c r="AY31" s="110"/>
      <c r="AZ31" s="110"/>
      <c r="BA31" s="110"/>
      <c r="BB31" s="110"/>
      <c r="BC31" s="110"/>
      <c r="BD31" s="110"/>
      <c r="BE31" s="110"/>
      <c r="BF31" s="110"/>
      <c r="BG31" s="110">
        <f>データ!AA7</f>
        <v>497.4</v>
      </c>
      <c r="BH31" s="110"/>
      <c r="BI31" s="110"/>
      <c r="BJ31" s="110"/>
      <c r="BK31" s="110"/>
      <c r="BL31" s="110"/>
      <c r="BM31" s="110"/>
      <c r="BN31" s="110"/>
      <c r="BO31" s="110"/>
      <c r="BP31" s="110"/>
      <c r="BQ31" s="110"/>
      <c r="BR31" s="110"/>
      <c r="BS31" s="110"/>
      <c r="BT31" s="110"/>
      <c r="BU31" s="110"/>
      <c r="BV31" s="110"/>
      <c r="BW31" s="110"/>
      <c r="BX31" s="110"/>
      <c r="BY31" s="110"/>
      <c r="BZ31" s="110">
        <f>データ!AB7</f>
        <v>514.70000000000005</v>
      </c>
      <c r="CA31" s="110"/>
      <c r="CB31" s="110"/>
      <c r="CC31" s="110"/>
      <c r="CD31" s="110"/>
      <c r="CE31" s="110"/>
      <c r="CF31" s="110"/>
      <c r="CG31" s="110"/>
      <c r="CH31" s="110"/>
      <c r="CI31" s="110"/>
      <c r="CJ31" s="110"/>
      <c r="CK31" s="110"/>
      <c r="CL31" s="110"/>
      <c r="CM31" s="110"/>
      <c r="CN31" s="110"/>
      <c r="CO31" s="110"/>
      <c r="CP31" s="110"/>
      <c r="CQ31" s="110"/>
      <c r="CR31" s="110"/>
      <c r="CS31" s="110">
        <f>データ!AC7</f>
        <v>64.400000000000006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916.1</v>
      </c>
      <c r="JD31" s="81"/>
      <c r="JE31" s="81"/>
      <c r="JF31" s="81"/>
      <c r="JG31" s="81"/>
      <c r="JH31" s="81"/>
      <c r="JI31" s="81"/>
      <c r="JJ31" s="81"/>
      <c r="JK31" s="81"/>
      <c r="JL31" s="81"/>
      <c r="JM31" s="81"/>
      <c r="JN31" s="81"/>
      <c r="JO31" s="81"/>
      <c r="JP31" s="81"/>
      <c r="JQ31" s="81"/>
      <c r="JR31" s="81"/>
      <c r="JS31" s="81"/>
      <c r="JT31" s="81"/>
      <c r="JU31" s="82"/>
      <c r="JV31" s="80">
        <f>データ!DL7</f>
        <v>1079.3</v>
      </c>
      <c r="JW31" s="81"/>
      <c r="JX31" s="81"/>
      <c r="JY31" s="81"/>
      <c r="JZ31" s="81"/>
      <c r="KA31" s="81"/>
      <c r="KB31" s="81"/>
      <c r="KC31" s="81"/>
      <c r="KD31" s="81"/>
      <c r="KE31" s="81"/>
      <c r="KF31" s="81"/>
      <c r="KG31" s="81"/>
      <c r="KH31" s="81"/>
      <c r="KI31" s="81"/>
      <c r="KJ31" s="81"/>
      <c r="KK31" s="81"/>
      <c r="KL31" s="81"/>
      <c r="KM31" s="81"/>
      <c r="KN31" s="82"/>
      <c r="KO31" s="80">
        <f>データ!DM7</f>
        <v>1169</v>
      </c>
      <c r="KP31" s="81"/>
      <c r="KQ31" s="81"/>
      <c r="KR31" s="81"/>
      <c r="KS31" s="81"/>
      <c r="KT31" s="81"/>
      <c r="KU31" s="81"/>
      <c r="KV31" s="81"/>
      <c r="KW31" s="81"/>
      <c r="KX31" s="81"/>
      <c r="KY31" s="81"/>
      <c r="KZ31" s="81"/>
      <c r="LA31" s="81"/>
      <c r="LB31" s="81"/>
      <c r="LC31" s="81"/>
      <c r="LD31" s="81"/>
      <c r="LE31" s="81"/>
      <c r="LF31" s="81"/>
      <c r="LG31" s="82"/>
      <c r="LH31" s="80">
        <f>データ!DN7</f>
        <v>1296.5999999999999</v>
      </c>
      <c r="LI31" s="81"/>
      <c r="LJ31" s="81"/>
      <c r="LK31" s="81"/>
      <c r="LL31" s="81"/>
      <c r="LM31" s="81"/>
      <c r="LN31" s="81"/>
      <c r="LO31" s="81"/>
      <c r="LP31" s="81"/>
      <c r="LQ31" s="81"/>
      <c r="LR31" s="81"/>
      <c r="LS31" s="81"/>
      <c r="LT31" s="81"/>
      <c r="LU31" s="81"/>
      <c r="LV31" s="81"/>
      <c r="LW31" s="81"/>
      <c r="LX31" s="81"/>
      <c r="LY31" s="81"/>
      <c r="LZ31" s="82"/>
      <c r="MA31" s="80">
        <f>データ!DO7</f>
        <v>958.6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80.3</v>
      </c>
      <c r="EM52" s="110"/>
      <c r="EN52" s="110"/>
      <c r="EO52" s="110"/>
      <c r="EP52" s="110"/>
      <c r="EQ52" s="110"/>
      <c r="ER52" s="110"/>
      <c r="ES52" s="110"/>
      <c r="ET52" s="110"/>
      <c r="EU52" s="110"/>
      <c r="EV52" s="110"/>
      <c r="EW52" s="110"/>
      <c r="EX52" s="110"/>
      <c r="EY52" s="110"/>
      <c r="EZ52" s="110"/>
      <c r="FA52" s="110"/>
      <c r="FB52" s="110"/>
      <c r="FC52" s="110"/>
      <c r="FD52" s="110"/>
      <c r="FE52" s="110">
        <f>データ!BG7</f>
        <v>80.8</v>
      </c>
      <c r="FF52" s="110"/>
      <c r="FG52" s="110"/>
      <c r="FH52" s="110"/>
      <c r="FI52" s="110"/>
      <c r="FJ52" s="110"/>
      <c r="FK52" s="110"/>
      <c r="FL52" s="110"/>
      <c r="FM52" s="110"/>
      <c r="FN52" s="110"/>
      <c r="FO52" s="110"/>
      <c r="FP52" s="110"/>
      <c r="FQ52" s="110"/>
      <c r="FR52" s="110"/>
      <c r="FS52" s="110"/>
      <c r="FT52" s="110"/>
      <c r="FU52" s="110"/>
      <c r="FV52" s="110"/>
      <c r="FW52" s="110"/>
      <c r="FX52" s="110">
        <f>データ!BH7</f>
        <v>79.900000000000006</v>
      </c>
      <c r="FY52" s="110"/>
      <c r="FZ52" s="110"/>
      <c r="GA52" s="110"/>
      <c r="GB52" s="110"/>
      <c r="GC52" s="110"/>
      <c r="GD52" s="110"/>
      <c r="GE52" s="110"/>
      <c r="GF52" s="110"/>
      <c r="GG52" s="110"/>
      <c r="GH52" s="110"/>
      <c r="GI52" s="110"/>
      <c r="GJ52" s="110"/>
      <c r="GK52" s="110"/>
      <c r="GL52" s="110"/>
      <c r="GM52" s="110"/>
      <c r="GN52" s="110"/>
      <c r="GO52" s="110"/>
      <c r="GP52" s="110"/>
      <c r="GQ52" s="110">
        <f>データ!BI7</f>
        <v>80.599999999999994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65.5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10321</v>
      </c>
      <c r="JD52" s="106"/>
      <c r="JE52" s="106"/>
      <c r="JF52" s="106"/>
      <c r="JG52" s="106"/>
      <c r="JH52" s="106"/>
      <c r="JI52" s="106"/>
      <c r="JJ52" s="106"/>
      <c r="JK52" s="106"/>
      <c r="JL52" s="106"/>
      <c r="JM52" s="106"/>
      <c r="JN52" s="106"/>
      <c r="JO52" s="106"/>
      <c r="JP52" s="106"/>
      <c r="JQ52" s="106"/>
      <c r="JR52" s="106"/>
      <c r="JS52" s="106"/>
      <c r="JT52" s="106"/>
      <c r="JU52" s="106"/>
      <c r="JV52" s="106">
        <f>データ!BR7</f>
        <v>11066</v>
      </c>
      <c r="JW52" s="106"/>
      <c r="JX52" s="106"/>
      <c r="JY52" s="106"/>
      <c r="JZ52" s="106"/>
      <c r="KA52" s="106"/>
      <c r="KB52" s="106"/>
      <c r="KC52" s="106"/>
      <c r="KD52" s="106"/>
      <c r="KE52" s="106"/>
      <c r="KF52" s="106"/>
      <c r="KG52" s="106"/>
      <c r="KH52" s="106"/>
      <c r="KI52" s="106"/>
      <c r="KJ52" s="106"/>
      <c r="KK52" s="106"/>
      <c r="KL52" s="106"/>
      <c r="KM52" s="106"/>
      <c r="KN52" s="106"/>
      <c r="KO52" s="106">
        <f>データ!BS7</f>
        <v>10455</v>
      </c>
      <c r="KP52" s="106"/>
      <c r="KQ52" s="106"/>
      <c r="KR52" s="106"/>
      <c r="KS52" s="106"/>
      <c r="KT52" s="106"/>
      <c r="KU52" s="106"/>
      <c r="KV52" s="106"/>
      <c r="KW52" s="106"/>
      <c r="KX52" s="106"/>
      <c r="KY52" s="106"/>
      <c r="KZ52" s="106"/>
      <c r="LA52" s="106"/>
      <c r="LB52" s="106"/>
      <c r="LC52" s="106"/>
      <c r="LD52" s="106"/>
      <c r="LE52" s="106"/>
      <c r="LF52" s="106"/>
      <c r="LG52" s="106"/>
      <c r="LH52" s="106">
        <f>データ!BT7</f>
        <v>11094</v>
      </c>
      <c r="LI52" s="106"/>
      <c r="LJ52" s="106"/>
      <c r="LK52" s="106"/>
      <c r="LL52" s="106"/>
      <c r="LM52" s="106"/>
      <c r="LN52" s="106"/>
      <c r="LO52" s="106"/>
      <c r="LP52" s="106"/>
      <c r="LQ52" s="106"/>
      <c r="LR52" s="106"/>
      <c r="LS52" s="106"/>
      <c r="LT52" s="106"/>
      <c r="LU52" s="106"/>
      <c r="LV52" s="106"/>
      <c r="LW52" s="106"/>
      <c r="LX52" s="106"/>
      <c r="LY52" s="106"/>
      <c r="LZ52" s="106"/>
      <c r="MA52" s="106">
        <f>データ!BU7</f>
        <v>5219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951792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gbWSomFcad2IkiuCCpBBp+FB8yCqdc+MjCUe5evMEcYSbbaBmIjE2gG3oFrGiSSOToJjiqdnPgPG6KoxM1OJZw==" saltValue="c/dM1usgiC57oSwBBQMiI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92</v>
      </c>
      <c r="AN5" s="59" t="s">
        <v>102</v>
      </c>
      <c r="AO5" s="59" t="s">
        <v>94</v>
      </c>
      <c r="AP5" s="59" t="s">
        <v>95</v>
      </c>
      <c r="AQ5" s="59" t="s">
        <v>96</v>
      </c>
      <c r="AR5" s="59" t="s">
        <v>97</v>
      </c>
      <c r="AS5" s="59" t="s">
        <v>98</v>
      </c>
      <c r="AT5" s="59" t="s">
        <v>99</v>
      </c>
      <c r="AU5" s="59" t="s">
        <v>89</v>
      </c>
      <c r="AV5" s="59" t="s">
        <v>90</v>
      </c>
      <c r="AW5" s="59" t="s">
        <v>103</v>
      </c>
      <c r="AX5" s="59" t="s">
        <v>92</v>
      </c>
      <c r="AY5" s="59" t="s">
        <v>93</v>
      </c>
      <c r="AZ5" s="59" t="s">
        <v>94</v>
      </c>
      <c r="BA5" s="59" t="s">
        <v>95</v>
      </c>
      <c r="BB5" s="59" t="s">
        <v>96</v>
      </c>
      <c r="BC5" s="59" t="s">
        <v>97</v>
      </c>
      <c r="BD5" s="59" t="s">
        <v>98</v>
      </c>
      <c r="BE5" s="59" t="s">
        <v>99</v>
      </c>
      <c r="BF5" s="59" t="s">
        <v>104</v>
      </c>
      <c r="BG5" s="59" t="s">
        <v>90</v>
      </c>
      <c r="BH5" s="59" t="s">
        <v>103</v>
      </c>
      <c r="BI5" s="59" t="s">
        <v>105</v>
      </c>
      <c r="BJ5" s="59" t="s">
        <v>93</v>
      </c>
      <c r="BK5" s="59" t="s">
        <v>94</v>
      </c>
      <c r="BL5" s="59" t="s">
        <v>95</v>
      </c>
      <c r="BM5" s="59" t="s">
        <v>96</v>
      </c>
      <c r="BN5" s="59" t="s">
        <v>97</v>
      </c>
      <c r="BO5" s="59" t="s">
        <v>98</v>
      </c>
      <c r="BP5" s="59" t="s">
        <v>99</v>
      </c>
      <c r="BQ5" s="59" t="s">
        <v>106</v>
      </c>
      <c r="BR5" s="59" t="s">
        <v>100</v>
      </c>
      <c r="BS5" s="59" t="s">
        <v>103</v>
      </c>
      <c r="BT5" s="59" t="s">
        <v>92</v>
      </c>
      <c r="BU5" s="59" t="s">
        <v>102</v>
      </c>
      <c r="BV5" s="59" t="s">
        <v>94</v>
      </c>
      <c r="BW5" s="59" t="s">
        <v>95</v>
      </c>
      <c r="BX5" s="59" t="s">
        <v>96</v>
      </c>
      <c r="BY5" s="59" t="s">
        <v>97</v>
      </c>
      <c r="BZ5" s="59" t="s">
        <v>98</v>
      </c>
      <c r="CA5" s="59" t="s">
        <v>99</v>
      </c>
      <c r="CB5" s="59" t="s">
        <v>89</v>
      </c>
      <c r="CC5" s="59" t="s">
        <v>107</v>
      </c>
      <c r="CD5" s="59" t="s">
        <v>103</v>
      </c>
      <c r="CE5" s="59" t="s">
        <v>92</v>
      </c>
      <c r="CF5" s="59" t="s">
        <v>93</v>
      </c>
      <c r="CG5" s="59" t="s">
        <v>94</v>
      </c>
      <c r="CH5" s="59" t="s">
        <v>95</v>
      </c>
      <c r="CI5" s="59" t="s">
        <v>96</v>
      </c>
      <c r="CJ5" s="59" t="s">
        <v>97</v>
      </c>
      <c r="CK5" s="59" t="s">
        <v>98</v>
      </c>
      <c r="CL5" s="59" t="s">
        <v>99</v>
      </c>
      <c r="CM5" s="150"/>
      <c r="CN5" s="150"/>
      <c r="CO5" s="59" t="s">
        <v>89</v>
      </c>
      <c r="CP5" s="59" t="s">
        <v>90</v>
      </c>
      <c r="CQ5" s="59" t="s">
        <v>103</v>
      </c>
      <c r="CR5" s="59" t="s">
        <v>92</v>
      </c>
      <c r="CS5" s="59" t="s">
        <v>102</v>
      </c>
      <c r="CT5" s="59" t="s">
        <v>94</v>
      </c>
      <c r="CU5" s="59" t="s">
        <v>95</v>
      </c>
      <c r="CV5" s="59" t="s">
        <v>96</v>
      </c>
      <c r="CW5" s="59" t="s">
        <v>97</v>
      </c>
      <c r="CX5" s="59" t="s">
        <v>98</v>
      </c>
      <c r="CY5" s="59" t="s">
        <v>99</v>
      </c>
      <c r="CZ5" s="59" t="s">
        <v>108</v>
      </c>
      <c r="DA5" s="59" t="s">
        <v>90</v>
      </c>
      <c r="DB5" s="59" t="s">
        <v>103</v>
      </c>
      <c r="DC5" s="59" t="s">
        <v>105</v>
      </c>
      <c r="DD5" s="59" t="s">
        <v>93</v>
      </c>
      <c r="DE5" s="59" t="s">
        <v>94</v>
      </c>
      <c r="DF5" s="59" t="s">
        <v>95</v>
      </c>
      <c r="DG5" s="59" t="s">
        <v>96</v>
      </c>
      <c r="DH5" s="59" t="s">
        <v>97</v>
      </c>
      <c r="DI5" s="59" t="s">
        <v>98</v>
      </c>
      <c r="DJ5" s="59" t="s">
        <v>35</v>
      </c>
      <c r="DK5" s="59" t="s">
        <v>89</v>
      </c>
      <c r="DL5" s="59" t="s">
        <v>90</v>
      </c>
      <c r="DM5" s="59" t="s">
        <v>103</v>
      </c>
      <c r="DN5" s="59" t="s">
        <v>109</v>
      </c>
      <c r="DO5" s="59" t="s">
        <v>102</v>
      </c>
      <c r="DP5" s="59" t="s">
        <v>94</v>
      </c>
      <c r="DQ5" s="59" t="s">
        <v>95</v>
      </c>
      <c r="DR5" s="59" t="s">
        <v>96</v>
      </c>
      <c r="DS5" s="59" t="s">
        <v>97</v>
      </c>
      <c r="DT5" s="59" t="s">
        <v>98</v>
      </c>
      <c r="DU5" s="59" t="s">
        <v>99</v>
      </c>
    </row>
    <row r="6" spans="1:125" s="66" customFormat="1" x14ac:dyDescent="0.15">
      <c r="A6" s="49" t="s">
        <v>110</v>
      </c>
      <c r="B6" s="60">
        <f>B8</f>
        <v>2020</v>
      </c>
      <c r="C6" s="60">
        <f t="shared" ref="C6:X6" si="1">C8</f>
        <v>262048</v>
      </c>
      <c r="D6" s="60">
        <f t="shared" si="1"/>
        <v>47</v>
      </c>
      <c r="E6" s="60">
        <f t="shared" si="1"/>
        <v>14</v>
      </c>
      <c r="F6" s="60">
        <f t="shared" si="1"/>
        <v>0</v>
      </c>
      <c r="G6" s="60">
        <f t="shared" si="1"/>
        <v>2</v>
      </c>
      <c r="H6" s="60" t="str">
        <f>SUBSTITUTE(H8,"　","")</f>
        <v>京都府宇治市</v>
      </c>
      <c r="I6" s="60" t="str">
        <f t="shared" si="1"/>
        <v>近鉄大久保駅前自動車駐車場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8</v>
      </c>
      <c r="S6" s="62" t="str">
        <f t="shared" si="1"/>
        <v>駅</v>
      </c>
      <c r="T6" s="62" t="str">
        <f t="shared" si="1"/>
        <v>無</v>
      </c>
      <c r="U6" s="63">
        <f t="shared" si="1"/>
        <v>1080</v>
      </c>
      <c r="V6" s="63">
        <f t="shared" si="1"/>
        <v>29</v>
      </c>
      <c r="W6" s="63">
        <f t="shared" si="1"/>
        <v>200</v>
      </c>
      <c r="X6" s="62" t="str">
        <f t="shared" si="1"/>
        <v>代行制</v>
      </c>
      <c r="Y6" s="64">
        <f>IF(Y8="-",NA(),Y8)</f>
        <v>508.6</v>
      </c>
      <c r="Z6" s="64">
        <f t="shared" ref="Z6:AH6" si="2">IF(Z8="-",NA(),Z8)</f>
        <v>520.29999999999995</v>
      </c>
      <c r="AA6" s="64">
        <f t="shared" si="2"/>
        <v>497.4</v>
      </c>
      <c r="AB6" s="64">
        <f t="shared" si="2"/>
        <v>514.70000000000005</v>
      </c>
      <c r="AC6" s="64">
        <f t="shared" si="2"/>
        <v>64.400000000000006</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80.3</v>
      </c>
      <c r="BG6" s="64">
        <f t="shared" ref="BG6:BO6" si="5">IF(BG8="-",NA(),BG8)</f>
        <v>80.8</v>
      </c>
      <c r="BH6" s="64">
        <f t="shared" si="5"/>
        <v>79.900000000000006</v>
      </c>
      <c r="BI6" s="64">
        <f t="shared" si="5"/>
        <v>80.599999999999994</v>
      </c>
      <c r="BJ6" s="64">
        <f t="shared" si="5"/>
        <v>65.5</v>
      </c>
      <c r="BK6" s="64">
        <f t="shared" si="5"/>
        <v>34.700000000000003</v>
      </c>
      <c r="BL6" s="64">
        <f t="shared" si="5"/>
        <v>39.6</v>
      </c>
      <c r="BM6" s="64">
        <f t="shared" si="5"/>
        <v>29</v>
      </c>
      <c r="BN6" s="64">
        <f t="shared" si="5"/>
        <v>32.9</v>
      </c>
      <c r="BO6" s="64">
        <f t="shared" si="5"/>
        <v>-121.8</v>
      </c>
      <c r="BP6" s="61" t="str">
        <f>IF(BP8="-","",IF(BP8="-","【-】","【"&amp;SUBSTITUTE(TEXT(BP8,"#,##0.0"),"-","△")&amp;"】"))</f>
        <v>【△65.9】</v>
      </c>
      <c r="BQ6" s="65">
        <f>IF(BQ8="-",NA(),BQ8)</f>
        <v>10321</v>
      </c>
      <c r="BR6" s="65">
        <f t="shared" ref="BR6:BZ6" si="6">IF(BR8="-",NA(),BR8)</f>
        <v>11066</v>
      </c>
      <c r="BS6" s="65">
        <f t="shared" si="6"/>
        <v>10455</v>
      </c>
      <c r="BT6" s="65">
        <f t="shared" si="6"/>
        <v>11094</v>
      </c>
      <c r="BU6" s="65">
        <f t="shared" si="6"/>
        <v>5219</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111</v>
      </c>
      <c r="CM6" s="63">
        <f t="shared" ref="CM6:CN6" si="7">CM8</f>
        <v>951792</v>
      </c>
      <c r="CN6" s="63">
        <f t="shared" si="7"/>
        <v>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916.1</v>
      </c>
      <c r="DL6" s="64">
        <f t="shared" ref="DL6:DT6" si="9">IF(DL8="-",NA(),DL8)</f>
        <v>1079.3</v>
      </c>
      <c r="DM6" s="64">
        <f t="shared" si="9"/>
        <v>1169</v>
      </c>
      <c r="DN6" s="64">
        <f t="shared" si="9"/>
        <v>1296.5999999999999</v>
      </c>
      <c r="DO6" s="64">
        <f t="shared" si="9"/>
        <v>958.6</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113</v>
      </c>
      <c r="B7" s="60">
        <f t="shared" ref="B7:X7" si="10">B8</f>
        <v>2020</v>
      </c>
      <c r="C7" s="60">
        <f t="shared" si="10"/>
        <v>262048</v>
      </c>
      <c r="D7" s="60">
        <f t="shared" si="10"/>
        <v>47</v>
      </c>
      <c r="E7" s="60">
        <f t="shared" si="10"/>
        <v>14</v>
      </c>
      <c r="F7" s="60">
        <f t="shared" si="10"/>
        <v>0</v>
      </c>
      <c r="G7" s="60">
        <f t="shared" si="10"/>
        <v>2</v>
      </c>
      <c r="H7" s="60" t="str">
        <f t="shared" si="10"/>
        <v>京都府　宇治市</v>
      </c>
      <c r="I7" s="60" t="str">
        <f t="shared" si="10"/>
        <v>近鉄大久保駅前自動車駐車場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8</v>
      </c>
      <c r="S7" s="62" t="str">
        <f t="shared" si="10"/>
        <v>駅</v>
      </c>
      <c r="T7" s="62" t="str">
        <f t="shared" si="10"/>
        <v>無</v>
      </c>
      <c r="U7" s="63">
        <f t="shared" si="10"/>
        <v>1080</v>
      </c>
      <c r="V7" s="63">
        <f t="shared" si="10"/>
        <v>29</v>
      </c>
      <c r="W7" s="63">
        <f t="shared" si="10"/>
        <v>200</v>
      </c>
      <c r="X7" s="62" t="str">
        <f t="shared" si="10"/>
        <v>代行制</v>
      </c>
      <c r="Y7" s="64">
        <f>Y8</f>
        <v>508.6</v>
      </c>
      <c r="Z7" s="64">
        <f t="shared" ref="Z7:AH7" si="11">Z8</f>
        <v>520.29999999999995</v>
      </c>
      <c r="AA7" s="64">
        <f t="shared" si="11"/>
        <v>497.4</v>
      </c>
      <c r="AB7" s="64">
        <f t="shared" si="11"/>
        <v>514.70000000000005</v>
      </c>
      <c r="AC7" s="64">
        <f t="shared" si="11"/>
        <v>64.400000000000006</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80.3</v>
      </c>
      <c r="BG7" s="64">
        <f t="shared" ref="BG7:BO7" si="14">BG8</f>
        <v>80.8</v>
      </c>
      <c r="BH7" s="64">
        <f t="shared" si="14"/>
        <v>79.900000000000006</v>
      </c>
      <c r="BI7" s="64">
        <f t="shared" si="14"/>
        <v>80.599999999999994</v>
      </c>
      <c r="BJ7" s="64">
        <f t="shared" si="14"/>
        <v>65.5</v>
      </c>
      <c r="BK7" s="64">
        <f t="shared" si="14"/>
        <v>34.700000000000003</v>
      </c>
      <c r="BL7" s="64">
        <f t="shared" si="14"/>
        <v>39.6</v>
      </c>
      <c r="BM7" s="64">
        <f t="shared" si="14"/>
        <v>29</v>
      </c>
      <c r="BN7" s="64">
        <f t="shared" si="14"/>
        <v>32.9</v>
      </c>
      <c r="BO7" s="64">
        <f t="shared" si="14"/>
        <v>-121.8</v>
      </c>
      <c r="BP7" s="61"/>
      <c r="BQ7" s="65">
        <f>BQ8</f>
        <v>10321</v>
      </c>
      <c r="BR7" s="65">
        <f t="shared" ref="BR7:BZ7" si="15">BR8</f>
        <v>11066</v>
      </c>
      <c r="BS7" s="65">
        <f t="shared" si="15"/>
        <v>10455</v>
      </c>
      <c r="BT7" s="65">
        <f t="shared" si="15"/>
        <v>11094</v>
      </c>
      <c r="BU7" s="65">
        <f t="shared" si="15"/>
        <v>5219</v>
      </c>
      <c r="BV7" s="65">
        <f t="shared" si="15"/>
        <v>7123</v>
      </c>
      <c r="BW7" s="65">
        <f t="shared" si="15"/>
        <v>8017</v>
      </c>
      <c r="BX7" s="65">
        <f t="shared" si="15"/>
        <v>8137</v>
      </c>
      <c r="BY7" s="65">
        <f t="shared" si="15"/>
        <v>8005</v>
      </c>
      <c r="BZ7" s="65">
        <f t="shared" si="15"/>
        <v>2698</v>
      </c>
      <c r="CA7" s="63"/>
      <c r="CB7" s="64" t="s">
        <v>114</v>
      </c>
      <c r="CC7" s="64" t="s">
        <v>114</v>
      </c>
      <c r="CD7" s="64" t="s">
        <v>114</v>
      </c>
      <c r="CE7" s="64" t="s">
        <v>114</v>
      </c>
      <c r="CF7" s="64" t="s">
        <v>114</v>
      </c>
      <c r="CG7" s="64" t="s">
        <v>114</v>
      </c>
      <c r="CH7" s="64" t="s">
        <v>114</v>
      </c>
      <c r="CI7" s="64" t="s">
        <v>114</v>
      </c>
      <c r="CJ7" s="64" t="s">
        <v>114</v>
      </c>
      <c r="CK7" s="64" t="s">
        <v>115</v>
      </c>
      <c r="CL7" s="61"/>
      <c r="CM7" s="63">
        <f>CM8</f>
        <v>951792</v>
      </c>
      <c r="CN7" s="63">
        <f>CN8</f>
        <v>0</v>
      </c>
      <c r="CO7" s="64" t="s">
        <v>114</v>
      </c>
      <c r="CP7" s="64" t="s">
        <v>114</v>
      </c>
      <c r="CQ7" s="64" t="s">
        <v>114</v>
      </c>
      <c r="CR7" s="64" t="s">
        <v>114</v>
      </c>
      <c r="CS7" s="64" t="s">
        <v>114</v>
      </c>
      <c r="CT7" s="64" t="s">
        <v>114</v>
      </c>
      <c r="CU7" s="64" t="s">
        <v>114</v>
      </c>
      <c r="CV7" s="64" t="s">
        <v>114</v>
      </c>
      <c r="CW7" s="64" t="s">
        <v>114</v>
      </c>
      <c r="CX7" s="64" t="s">
        <v>115</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916.1</v>
      </c>
      <c r="DL7" s="64">
        <f t="shared" ref="DL7:DT7" si="17">DL8</f>
        <v>1079.3</v>
      </c>
      <c r="DM7" s="64">
        <f t="shared" si="17"/>
        <v>1169</v>
      </c>
      <c r="DN7" s="64">
        <f t="shared" si="17"/>
        <v>1296.5999999999999</v>
      </c>
      <c r="DO7" s="64">
        <f t="shared" si="17"/>
        <v>958.6</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262048</v>
      </c>
      <c r="D8" s="67">
        <v>47</v>
      </c>
      <c r="E8" s="67">
        <v>14</v>
      </c>
      <c r="F8" s="67">
        <v>0</v>
      </c>
      <c r="G8" s="67">
        <v>2</v>
      </c>
      <c r="H8" s="67" t="s">
        <v>116</v>
      </c>
      <c r="I8" s="67" t="s">
        <v>117</v>
      </c>
      <c r="J8" s="67" t="s">
        <v>118</v>
      </c>
      <c r="K8" s="67" t="s">
        <v>119</v>
      </c>
      <c r="L8" s="67" t="s">
        <v>120</v>
      </c>
      <c r="M8" s="67" t="s">
        <v>121</v>
      </c>
      <c r="N8" s="67" t="s">
        <v>122</v>
      </c>
      <c r="O8" s="68" t="s">
        <v>123</v>
      </c>
      <c r="P8" s="69" t="s">
        <v>124</v>
      </c>
      <c r="Q8" s="69" t="s">
        <v>125</v>
      </c>
      <c r="R8" s="70">
        <v>8</v>
      </c>
      <c r="S8" s="69" t="s">
        <v>126</v>
      </c>
      <c r="T8" s="69" t="s">
        <v>127</v>
      </c>
      <c r="U8" s="70">
        <v>1080</v>
      </c>
      <c r="V8" s="70">
        <v>29</v>
      </c>
      <c r="W8" s="70">
        <v>200</v>
      </c>
      <c r="X8" s="69" t="s">
        <v>128</v>
      </c>
      <c r="Y8" s="71">
        <v>508.6</v>
      </c>
      <c r="Z8" s="71">
        <v>520.29999999999995</v>
      </c>
      <c r="AA8" s="71">
        <v>497.4</v>
      </c>
      <c r="AB8" s="71">
        <v>514.70000000000005</v>
      </c>
      <c r="AC8" s="71">
        <v>64.400000000000006</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80.3</v>
      </c>
      <c r="BG8" s="71">
        <v>80.8</v>
      </c>
      <c r="BH8" s="71">
        <v>79.900000000000006</v>
      </c>
      <c r="BI8" s="71">
        <v>80.599999999999994</v>
      </c>
      <c r="BJ8" s="71">
        <v>65.5</v>
      </c>
      <c r="BK8" s="71">
        <v>34.700000000000003</v>
      </c>
      <c r="BL8" s="71">
        <v>39.6</v>
      </c>
      <c r="BM8" s="71">
        <v>29</v>
      </c>
      <c r="BN8" s="71">
        <v>32.9</v>
      </c>
      <c r="BO8" s="71">
        <v>-121.8</v>
      </c>
      <c r="BP8" s="68">
        <v>-65.900000000000006</v>
      </c>
      <c r="BQ8" s="72">
        <v>10321</v>
      </c>
      <c r="BR8" s="72">
        <v>11066</v>
      </c>
      <c r="BS8" s="72">
        <v>10455</v>
      </c>
      <c r="BT8" s="73">
        <v>11094</v>
      </c>
      <c r="BU8" s="73">
        <v>5219</v>
      </c>
      <c r="BV8" s="72">
        <v>7123</v>
      </c>
      <c r="BW8" s="72">
        <v>8017</v>
      </c>
      <c r="BX8" s="72">
        <v>8137</v>
      </c>
      <c r="BY8" s="72">
        <v>8005</v>
      </c>
      <c r="BZ8" s="72">
        <v>2698</v>
      </c>
      <c r="CA8" s="70">
        <v>3932</v>
      </c>
      <c r="CB8" s="71" t="s">
        <v>120</v>
      </c>
      <c r="CC8" s="71" t="s">
        <v>120</v>
      </c>
      <c r="CD8" s="71" t="s">
        <v>120</v>
      </c>
      <c r="CE8" s="71" t="s">
        <v>120</v>
      </c>
      <c r="CF8" s="71" t="s">
        <v>120</v>
      </c>
      <c r="CG8" s="71" t="s">
        <v>120</v>
      </c>
      <c r="CH8" s="71" t="s">
        <v>120</v>
      </c>
      <c r="CI8" s="71" t="s">
        <v>120</v>
      </c>
      <c r="CJ8" s="71" t="s">
        <v>120</v>
      </c>
      <c r="CK8" s="71" t="s">
        <v>120</v>
      </c>
      <c r="CL8" s="68" t="s">
        <v>120</v>
      </c>
      <c r="CM8" s="70">
        <v>951792</v>
      </c>
      <c r="CN8" s="70">
        <v>0</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62.8</v>
      </c>
      <c r="DF8" s="71">
        <v>62.3</v>
      </c>
      <c r="DG8" s="71">
        <v>87.9</v>
      </c>
      <c r="DH8" s="71">
        <v>56.3</v>
      </c>
      <c r="DI8" s="71">
        <v>70.3</v>
      </c>
      <c r="DJ8" s="68">
        <v>183.4</v>
      </c>
      <c r="DK8" s="71">
        <v>916.1</v>
      </c>
      <c r="DL8" s="71">
        <v>1079.3</v>
      </c>
      <c r="DM8" s="71">
        <v>1169</v>
      </c>
      <c r="DN8" s="71">
        <v>1296.5999999999999</v>
      </c>
      <c r="DO8" s="71">
        <v>958.6</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2022-02-01T03:02:13Z</cp:lastPrinted>
  <dcterms:created xsi:type="dcterms:W3CDTF">2021-12-17T06:04:46Z</dcterms:created>
  <dcterms:modified xsi:type="dcterms:W3CDTF">2022-02-18T01:58:02Z</dcterms:modified>
  <cp:category/>
</cp:coreProperties>
</file>