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U:\上水道課員\管理係\表　裕紀\■経営比較分析表\R2決算\R4.1.11（1月28日〆）公営企業に係る「経営比較分析表」（令和２年度決算）の分析等\回答\"/>
    </mc:Choice>
  </mc:AlternateContent>
  <xr:revisionPtr revIDLastSave="0" documentId="13_ncr:1_{16AE3D54-19A9-4C51-9F4C-D4FA619DD12D}" xr6:coauthVersionLast="45" xr6:coauthVersionMax="45" xr10:uidLastSave="{00000000-0000-0000-0000-000000000000}"/>
  <workbookProtection workbookAlgorithmName="SHA-512" workbookHashValue="Gl1dhQGW+y2zPurXOmvARHKR90Fi4iRCJoBtzVwz/Xouv93ZFHhUd40ORJM6OXN+sMG1if8Q4gB2yffm9cmfvA==" workbookSaltValue="PMNhz8/B8oJO6p0Ose+EiQ==" workbookSpinCount="100000" lockStructure="1"/>
  <bookViews>
    <workbookView xWindow="-120" yWindow="-120" windowWidth="25440" windowHeight="1539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<sst xmlns="http://schemas.openxmlformats.org/spreadsheetml/2006/main" count="228" uniqueCount="113">
  <si>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</si>
  <si>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</si>
  <si>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</si>
  <si>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</si>
  <si>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</si>
  <si>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</si>
  <si>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</si>
  <si>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</si>
  <si>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</si>
  <si>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</si>
  <si>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</si>
  <si>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</si>
  <si>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</si>
  <si>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</si>
  <si>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</si>
  <si>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</si>
  <si>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</si>
  <si>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</si>
  <si>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</si>
  <si>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</si>
  <si>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</si>
  <si>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</si>
  <si>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</si>
  <si>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</si>
  <si>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</si>
  <si>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</si>
  <si>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</si>
  <si>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</si>
  <si>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</si>
  <si>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</si>
  <si>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</si>
  <si>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</si>
  <si>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</si>
  <si>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</si>
  <si>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</si>
  <si>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</si>
  <si>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</si>
  <si>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</si>
  <si>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</si>
  <si>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</si>
  <si>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</si>
  <si>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</si>
  <si>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</si>
  <si>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</si>
  <si>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</si>
  <si>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</si>
  <si>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</si>
  <si>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</si>
  <si>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</si>
  <si>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</si>
  <si>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</si>
  <si>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</si>
  <si>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</si>
  <si>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</si>
  <si>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</si>
  <si>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</si>
  <si>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</si>
  <si>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</si>
  <si>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</si>
  <si>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</si>
  <si>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</si>
  <si>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</si>
  <si>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</si>
  <si>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</si>
  <si>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</si>
  <si>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</si>
  <si>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</si>
  <si>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</si>
  <si>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</si>
  <si>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</si>
  <si>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</si>
  <si>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</si>
  <si>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</si>
  <si>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</si>
  <si>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</si>
  <si>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</si>
  <si>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</si>
  <si>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</si>
  <si>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</si>
  <si>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</si>
  <si>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</si>
  <si>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</si>
  <si>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</si>
  <si>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</si>
  <si>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</si>
  <si>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</si>
  <si>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</si>
  <si>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</si>
  <si>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</si>
  <si>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</si>
  <si>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</si>
  <si>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</si>
  <si>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</si>
  <si>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</si>
  <si>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</si>
  <si>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</si>
  <si>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</si>
  <si>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</si>
  <si>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</si>
  <si>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</si>
  <si>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</si>
  <si>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</si>
  <si>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</si>
  <si>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</si>
  <si>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</si>
  <si>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</si>
  <si>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</si>
  <si>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</si>
  <si>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</si>
  <si>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</si>
  <si>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42.38％と類似団体平均値を下回っています。これは、簡易水道事業統合により、比較的新しい管路が多いことによるものです。また、今後も引き続き水道事業ビジョンにおける投資計画に基づいて、施設更新を実施していきます。
②管路経年化率は25.06％と類似団体平均値を上回っています。簡易水道事業統合により、比較的新しい管路が増えたため、数値は下がりました。しかし、法定耐用年数を経過した管路を多く保有していることを示しているため、水道事業ビジョンにおける投資計画に基づいて、管路更新を実施していきます。
③管路更新率は0.32％と類似団体平均値を下回っておりますが、安定経営のために計画的な管路更新を実施しています。</t>
  </si>
  <si>
    <t>①経常収支比率は106.17％と100％を上回っており、単年度収支は黒字です。しかし、簡易水道事業統合により、前年度より数値が悪化しました。また給水収益が減少傾向にあるため、引き続き、事業の効率化、経費の削減に努めます。
②近年、累積欠損金は発生しておらず、健全経営ができています。
③流動比率は276.57％と100％を上回っており、簡易水道事業統合により、前年度より数値は悪化しましたが、短期的な債務に対して支払うことができる現金等がある状況を示しています。
④企業債残高対給水収益比率は、簡易水道事業統合により、大幅に企業債の現在高が増加しましたが、企業債の発行を抑制し安定経営に努めます。
⑤料金回収率は、92.95％と100％を下回っており、これは簡易水道事業統合により供給原価が上がったことによるものであるため、給水単価の見直しが必要と考えています。
⑥給水原価は232.19％と類似団体平均値を上回っています。これは、給水面積が広く、給水集落が点在していること、設備投資、施設の維持管理費等に多額の経費が必要であることが影響しています。
⑦施設利用率は44.98％と類似団体平均値を下回っていますが、地域の特性上、お盆または年末年始など一時的に使用量が増加する時期があります。また、災害に対応できるように一定の余裕は必要と考えています。
⑧有収率は類似団体平均値並です。引き続き漏水調査を行い、計画的に老朽管の更新を行います。</t>
    <rPh sb="266" eb="268">
      <t>ゲンザイ</t>
    </rPh>
    <rPh sb="268" eb="269">
      <t>ダカ</t>
    </rPh>
    <rPh sb="342" eb="344">
      <t>ゲンカ</t>
    </rPh>
    <rPh sb="345" eb="346">
      <t>ウエ</t>
    </rPh>
    <rPh sb="364" eb="366">
      <t>タンカ</t>
    </rPh>
    <rPh sb="371" eb="373">
      <t>ヒツヨウ</t>
    </rPh>
    <rPh sb="374" eb="375">
      <t>カンガ</t>
    </rPh>
    <phoneticPr fontId="4"/>
  </si>
  <si>
    <t>簡易水道事業統合により、前年度と比較して経営状況が悪化したものの、経常収支比率は100％以上で累積欠損金もなく、流動比率についても100％以上となっているため、概ね健全経営ができています。
しかし、今後は、給水収益の減少や老朽施設の更新経費の増加など、一層経営状況が悪化することが予想されます。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rPh sb="0" eb="8">
      <t>カンイスイドウジギョウトウゴウ</t>
    </rPh>
    <rPh sb="12" eb="15">
      <t>ゼンネンド</t>
    </rPh>
    <rPh sb="16" eb="18">
      <t>ヒカク</t>
    </rPh>
    <rPh sb="126" eb="128">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</si>
</sst>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1.48</c:v>
                </c:pt>
                <c:pt idx="2">
                  <c:v>1.93</c:v>
                </c:pt>
                <c:pt idx="3">
                  <c:v>0.26</c:v>
                </c:pt>
                <c:pt idx="4">
                  <c:v>0.32</c:v>
                </c:pt>
              </c:numCache>
            </c:numRef>
          </c:val>
          <c:extLst>
            <c:ext xmlns:c16="http://schemas.microsoft.com/office/drawing/2014/chart" uri="{C3380CC4-5D6E-409C-BE32-E72D297353CC}">
              <c16:uniqueId val="{00000000-72AE-4966-85FE-974319DAE1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c:ext xmlns:c16="http://schemas.microsoft.com/office/drawing/2014/chart" uri="{C3380CC4-5D6E-409C-BE32-E72D297353CC}">
              <c16:uniqueId val="{00000001-72AE-4966-85FE-974319DAE1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46.02</c:v>
                </c:pt>
                <c:pt idx="1">
                  <c:v>47.99</c:v>
                </c:pt>
                <c:pt idx="2">
                  <c:v>46.82</c:v>
                </c:pt>
                <c:pt idx="3">
                  <c:v>46.94</c:v>
                </c:pt>
                <c:pt idx="4">
                  <c:v>44.98</c:v>
                </c:pt>
              </c:numCache>
            </c:numRef>
          </c:val>
          <c:extLst>
            <c:ext xmlns:c16="http://schemas.microsoft.com/office/drawing/2014/chart" uri="{C3380CC4-5D6E-409C-BE32-E72D297353CC}">
              <c16:uniqueId val="{00000000-2291-4209-A836-941D7F4247E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c:ext xmlns:c16="http://schemas.microsoft.com/office/drawing/2014/chart" uri="{C3380CC4-5D6E-409C-BE32-E72D297353CC}">
              <c16:uniqueId val="{00000001-2291-4209-A836-941D7F4247E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83.23</c:v>
                </c:pt>
                <c:pt idx="1">
                  <c:v>83.24</c:v>
                </c:pt>
                <c:pt idx="2">
                  <c:v>83.3</c:v>
                </c:pt>
                <c:pt idx="3">
                  <c:v>83.32</c:v>
                </c:pt>
                <c:pt idx="4">
                  <c:v>84.06</c:v>
                </c:pt>
              </c:numCache>
            </c:numRef>
          </c:val>
          <c:extLst>
            <c:ext xmlns:c16="http://schemas.microsoft.com/office/drawing/2014/chart" uri="{C3380CC4-5D6E-409C-BE32-E72D297353CC}">
              <c16:uniqueId val="{00000000-AC3A-443E-AF4F-3652623FC6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c:ext xmlns:c16="http://schemas.microsoft.com/office/drawing/2014/chart" uri="{C3380CC4-5D6E-409C-BE32-E72D297353CC}">
              <c16:uniqueId val="{00000001-AC3A-443E-AF4F-3652623FC6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116.12</c:v>
                </c:pt>
                <c:pt idx="1">
                  <c:v>106.81</c:v>
                </c:pt>
                <c:pt idx="2">
                  <c:v>109.4</c:v>
                </c:pt>
                <c:pt idx="3">
                  <c:v>119.11</c:v>
                </c:pt>
                <c:pt idx="4">
                  <c:v>106.17</c:v>
                </c:pt>
              </c:numCache>
            </c:numRef>
          </c:val>
          <c:extLst>
            <c:ext xmlns:c16="http://schemas.microsoft.com/office/drawing/2014/chart" uri="{C3380CC4-5D6E-409C-BE32-E72D297353CC}">
              <c16:uniqueId val="{00000000-1F61-4858-92F3-61C6739EE59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c:ext xmlns:c16="http://schemas.microsoft.com/office/drawing/2014/chart" uri="{C3380CC4-5D6E-409C-BE32-E72D297353CC}">
              <c16:uniqueId val="{00000001-1F61-4858-92F3-61C6739EE59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51.55</c:v>
                </c:pt>
                <c:pt idx="1">
                  <c:v>46.91</c:v>
                </c:pt>
                <c:pt idx="2">
                  <c:v>48.11</c:v>
                </c:pt>
                <c:pt idx="3">
                  <c:v>49.63</c:v>
                </c:pt>
                <c:pt idx="4">
                  <c:v>42.38</c:v>
                </c:pt>
              </c:numCache>
            </c:numRef>
          </c:val>
          <c:extLst>
            <c:ext xmlns:c16="http://schemas.microsoft.com/office/drawing/2014/chart" uri="{C3380CC4-5D6E-409C-BE32-E72D297353CC}">
              <c16:uniqueId val="{00000000-679B-49CE-9481-9BD12304D4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c:ext xmlns:c16="http://schemas.microsoft.com/office/drawing/2014/chart" uri="{C3380CC4-5D6E-409C-BE32-E72D297353CC}">
              <c16:uniqueId val="{00000001-679B-49CE-9481-9BD12304D4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31.95</c:v>
                </c:pt>
                <c:pt idx="1">
                  <c:v>31.88</c:v>
                </c:pt>
                <c:pt idx="2">
                  <c:v>31.14</c:v>
                </c:pt>
                <c:pt idx="3">
                  <c:v>31.16</c:v>
                </c:pt>
                <c:pt idx="4">
                  <c:v>25.06</c:v>
                </c:pt>
              </c:numCache>
            </c:numRef>
          </c:val>
          <c:extLst>
            <c:ext xmlns:c16="http://schemas.microsoft.com/office/drawing/2014/chart" uri="{C3380CC4-5D6E-409C-BE32-E72D297353CC}">
              <c16:uniqueId val="{00000000-5272-47AA-BDAA-72E42878F8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c:ext xmlns:c16="http://schemas.microsoft.com/office/drawing/2014/chart" uri="{C3380CC4-5D6E-409C-BE32-E72D297353CC}">
              <c16:uniqueId val="{00000001-5272-47AA-BDAA-72E42878F8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BE-4E00-9D02-9598301BA1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c:ext xmlns:c16="http://schemas.microsoft.com/office/drawing/2014/chart" uri="{C3380CC4-5D6E-409C-BE32-E72D297353CC}">
              <c16:uniqueId val="{00000001-CABE-4E00-9D02-9598301BA1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158.84</c:v>
                </c:pt>
                <c:pt idx="1">
                  <c:v>276.43</c:v>
                </c:pt>
                <c:pt idx="2">
                  <c:v>319.64</c:v>
                </c:pt>
                <c:pt idx="3">
                  <c:v>385.09</c:v>
                </c:pt>
                <c:pt idx="4">
                  <c:v>276.57</c:v>
                </c:pt>
              </c:numCache>
            </c:numRef>
          </c:val>
          <c:extLst>
            <c:ext xmlns:c16="http://schemas.microsoft.com/office/drawing/2014/chart" uri="{C3380CC4-5D6E-409C-BE32-E72D297353CC}">
              <c16:uniqueId val="{00000000-9E82-4F8B-BE55-5E8EC1130A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c:ext xmlns:c16="http://schemas.microsoft.com/office/drawing/2014/chart" uri="{C3380CC4-5D6E-409C-BE32-E72D297353CC}">
              <c16:uniqueId val="{00000001-9E82-4F8B-BE55-5E8EC1130A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456.37</c:v>
                </c:pt>
                <c:pt idx="1">
                  <c:v>415.84</c:v>
                </c:pt>
                <c:pt idx="2">
                  <c:v>394.12</c:v>
                </c:pt>
                <c:pt idx="3">
                  <c:v>371.48</c:v>
                </c:pt>
                <c:pt idx="4">
                  <c:v>642.24</c:v>
                </c:pt>
              </c:numCache>
            </c:numRef>
          </c:val>
          <c:extLst>
            <c:ext xmlns:c16="http://schemas.microsoft.com/office/drawing/2014/chart" uri="{C3380CC4-5D6E-409C-BE32-E72D297353CC}">
              <c16:uniqueId val="{00000000-EA7E-4C80-B9EB-FC9C80E381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c:ext xmlns:c16="http://schemas.microsoft.com/office/drawing/2014/chart" uri="{C3380CC4-5D6E-409C-BE32-E72D297353CC}">
              <c16:uniqueId val="{00000001-EA7E-4C80-B9EB-FC9C80E381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112.08</c:v>
                </c:pt>
                <c:pt idx="1">
                  <c:v>101.87</c:v>
                </c:pt>
                <c:pt idx="2">
                  <c:v>102.9</c:v>
                </c:pt>
                <c:pt idx="3">
                  <c:v>116.65</c:v>
                </c:pt>
                <c:pt idx="4">
                  <c:v>92.95</c:v>
                </c:pt>
              </c:numCache>
            </c:numRef>
          </c:val>
          <c:extLst>
            <c:ext xmlns:c16="http://schemas.microsoft.com/office/drawing/2014/chart" uri="{C3380CC4-5D6E-409C-BE32-E72D297353CC}">
              <c16:uniqueId val="{00000000-4B1D-4A26-97D6-F223889877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c:ext xmlns:c16="http://schemas.microsoft.com/office/drawing/2014/chart" uri="{C3380CC4-5D6E-409C-BE32-E72D297353CC}">
              <c16:uniqueId val="{00000001-4B1D-4A26-97D6-F223889877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196.73</c:v>
                </c:pt>
                <c:pt idx="1">
                  <c:v>213.25</c:v>
                </c:pt>
                <c:pt idx="2">
                  <c:v>213.37</c:v>
                </c:pt>
                <c:pt idx="3">
                  <c:v>185.59</c:v>
                </c:pt>
                <c:pt idx="4">
                  <c:v>232.19</c:v>
                </c:pt>
              </c:numCache>
            </c:numRef>
          </c:val>
          <c:extLst>
            <c:ext xmlns:c16="http://schemas.microsoft.com/office/drawing/2014/chart" uri="{C3380CC4-5D6E-409C-BE32-E72D297353CC}">
              <c16:uniqueId val="{00000000-38BC-41D5-B4CA-E7E3058664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c:ext xmlns:c16="http://schemas.microsoft.com/office/drawing/2014/chart" uri="{C3380CC4-5D6E-409C-BE32-E72D297353CC}">
              <c16:uniqueId val="{00000001-38BC-41D5-B4CA-E7E3058664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綾部市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32851</v>
      </c>
      <c r="AM8" s="61"/>
      <c r="AN8" s="61"/>
      <c r="AO8" s="61"/>
      <c r="AP8" s="61"/>
      <c r="AQ8" s="61"/>
      <c r="AR8" s="61"/>
      <c r="AS8" s="61"/>
      <c r="AT8" s="52">
        <f>データ!$S$6</f>
        <v>347.1</v>
      </c>
      <c r="AU8" s="53"/>
      <c r="AV8" s="53"/>
      <c r="AW8" s="53"/>
      <c r="AX8" s="53"/>
      <c r="AY8" s="53"/>
      <c r="AZ8" s="53"/>
      <c r="BA8" s="53"/>
      <c r="BB8" s="54">
        <f>データ!$T$6</f>
        <v>94.64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64.27</v>
      </c>
      <c r="J10" s="53"/>
      <c r="K10" s="53"/>
      <c r="L10" s="53"/>
      <c r="M10" s="53"/>
      <c r="N10" s="53"/>
      <c r="O10" s="64"/>
      <c r="P10" s="54">
        <f>データ!$P$6</f>
        <v>98.21</v>
      </c>
      <c r="Q10" s="54"/>
      <c r="R10" s="54"/>
      <c r="S10" s="54"/>
      <c r="T10" s="54"/>
      <c r="U10" s="54"/>
      <c r="V10" s="54"/>
      <c r="W10" s="61">
        <f>データ!$Q$6</f>
        <v>4180</v>
      </c>
      <c r="X10" s="61"/>
      <c r="Y10" s="61"/>
      <c r="Z10" s="61"/>
      <c r="AA10" s="61"/>
      <c r="AB10" s="61"/>
      <c r="AC10" s="61"/>
      <c r="AD10" s="2"/>
      <c r="AE10" s="2"/>
      <c r="AF10" s="2"/>
      <c r="AG10" s="2"/>
      <c r="AH10" s="4"/>
      <c r="AI10" s="4"/>
      <c r="AJ10" s="4"/>
      <c r="AK10" s="4"/>
      <c r="AL10" s="61">
        <f>データ!$U$6</f>
        <v>30822</v>
      </c>
      <c r="AM10" s="61"/>
      <c r="AN10" s="61"/>
      <c r="AO10" s="61"/>
      <c r="AP10" s="61"/>
      <c r="AQ10" s="61"/>
      <c r="AR10" s="61"/>
      <c r="AS10" s="61"/>
      <c r="AT10" s="52">
        <f>データ!$V$6</f>
        <v>87.14</v>
      </c>
      <c r="AU10" s="53"/>
      <c r="AV10" s="53"/>
      <c r="AW10" s="53"/>
      <c r="AX10" s="53"/>
      <c r="AY10" s="53"/>
      <c r="AZ10" s="53"/>
      <c r="BA10" s="53"/>
      <c r="BB10" s="54">
        <f>データ!$W$6</f>
        <v>353.71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b4xDuWyHf09A5RdkbBWlevbl/Zo1EbIyt42zwRmZETyrLjF5vIdUN2KgbBn2RiSieXqOFmAmA4wTy9arKqnA==" saltValue="zXfDozVGHB4Z3LpvtwpO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262030</v>
      </c>
      <c r="D6" s="34">
        <f t="shared" si="3"/>
        <v>46</v>
      </c>
      <c r="E6" s="34">
        <f t="shared" si="3"/>
        <v>1</v>
      </c>
      <c r="F6" s="34">
        <f t="shared" si="3"/>
        <v>0</v>
      </c>
      <c r="G6" s="34">
        <f t="shared" si="3"/>
        <v>1</v>
      </c>
      <c r="H6" s="34" t="str">
        <f t="shared" si="3"/>
        <v>京都府　綾部市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64.27</v>
      </c>
      <c r="P6" s="35">
        <f t="shared" si="3"/>
        <v>98.21</v>
      </c>
      <c r="Q6" s="35">
        <f t="shared" si="3"/>
        <v>4180</v>
      </c>
      <c r="R6" s="35">
        <f t="shared" si="3"/>
        <v>32851</v>
      </c>
      <c r="S6" s="35">
        <f t="shared" si="3"/>
        <v>347.1</v>
      </c>
      <c r="T6" s="35">
        <f t="shared" si="3"/>
        <v>94.64</v>
      </c>
      <c r="U6" s="35">
        <f t="shared" si="3"/>
        <v>30822</v>
      </c>
      <c r="V6" s="35">
        <f t="shared" si="3"/>
        <v>87.14</v>
      </c>
      <c r="W6" s="35">
        <f t="shared" si="3"/>
        <v>353.71</v>
      </c>
      <c r="X6" s="36">
        <f>IF(X7="",NA(),X7)</f>
        <v>116.12</v>
      </c>
      <c r="Y6" s="36">
        <f t="shared" ref="Y6:AG6" si="4">IF(Y7="",NA(),Y7)</f>
        <v>106.81</v>
      </c>
      <c r="Z6" s="36">
        <f t="shared" si="4"/>
        <v>109.4</v>
      </c>
      <c r="AA6" s="36">
        <f t="shared" si="4"/>
        <v>119.11</v>
      </c>
      <c r="AB6" s="36">
        <f t="shared" si="4"/>
        <v>106.17</v>
      </c>
      <c r="AC6" s="36">
        <f t="shared" si="4"/>
        <v>111.71</v>
      </c>
      <c r="AD6" s="36">
        <f t="shared" si="4"/>
        <v>110.05</v>
      </c>
      <c r="AE6" s="36">
        <f t="shared" si="4"/>
        <v>108.87</v>
      </c>
      <c r="AF6" s="36">
        <f t="shared" si="4"/>
        <v>108.61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158.84</v>
      </c>
      <c r="AU6" s="36">
        <f t="shared" ref="AU6:BC6" si="6">IF(AU7="",NA(),AU7)</f>
        <v>276.43</v>
      </c>
      <c r="AV6" s="36">
        <f t="shared" si="6"/>
        <v>319.64</v>
      </c>
      <c r="AW6" s="36">
        <f t="shared" si="6"/>
        <v>385.09</v>
      </c>
      <c r="AX6" s="36">
        <f t="shared" si="6"/>
        <v>276.57</v>
      </c>
      <c r="AY6" s="36">
        <f t="shared" si="6"/>
        <v>384.34</v>
      </c>
      <c r="AZ6" s="36">
        <f t="shared" si="6"/>
        <v>359.47</v>
      </c>
      <c r="BA6" s="36">
        <f t="shared" si="6"/>
        <v>369.69</v>
      </c>
      <c r="BB6" s="36">
        <f t="shared" si="6"/>
        <v>379.08</v>
      </c>
      <c r="BC6" s="36">
        <f t="shared" si="6"/>
        <v>327.77</v>
      </c>
      <c r="BD6" s="35" t="str">
        <f>IF(BD7="","",IF(BD7="-","【-】","【"&amp;SUBSTITUTE(TEXT(BD7,"#,##0.00"),"-","△")&amp;"】"))</f>
        <v>【260.31】</v>
      </c>
      <c r="BE6" s="36">
        <f>IF(BE7="",NA(),BE7)</f>
        <v>456.37</v>
      </c>
      <c r="BF6" s="36">
        <f t="shared" ref="BF6:BN6" si="7">IF(BF7="",NA(),BF7)</f>
        <v>415.84</v>
      </c>
      <c r="BG6" s="36">
        <f t="shared" si="7"/>
        <v>394.12</v>
      </c>
      <c r="BH6" s="36">
        <f t="shared" si="7"/>
        <v>371.48</v>
      </c>
      <c r="BI6" s="36">
        <f t="shared" si="7"/>
        <v>642.24</v>
      </c>
      <c r="BJ6" s="36">
        <f t="shared" si="7"/>
        <v>380.58</v>
      </c>
      <c r="BK6" s="36">
        <f t="shared" si="7"/>
        <v>401.79</v>
      </c>
      <c r="BL6" s="36">
        <f t="shared" si="7"/>
        <v>402.99</v>
      </c>
      <c r="BM6" s="36">
        <f t="shared" si="7"/>
        <v>398.98</v>
      </c>
      <c r="BN6" s="36">
        <f t="shared" si="7"/>
        <v>397.1</v>
      </c>
      <c r="BO6" s="35" t="str">
        <f>IF(BO7="","",IF(BO7="-","【-】","【"&amp;SUBSTITUTE(TEXT(BO7,"#,##0.00"),"-","△")&amp;"】"))</f>
        <v>【275.67】</v>
      </c>
      <c r="BP6" s="36">
        <f>IF(BP7="",NA(),BP7)</f>
        <v>112.08</v>
      </c>
      <c r="BQ6" s="36">
        <f t="shared" ref="BQ6:BY6" si="8">IF(BQ7="",NA(),BQ7)</f>
        <v>101.87</v>
      </c>
      <c r="BR6" s="36">
        <f t="shared" si="8"/>
        <v>102.9</v>
      </c>
      <c r="BS6" s="36">
        <f t="shared" si="8"/>
        <v>116.65</v>
      </c>
      <c r="BT6" s="36">
        <f t="shared" si="8"/>
        <v>92.95</v>
      </c>
      <c r="BU6" s="36">
        <f t="shared" si="8"/>
        <v>102.38</v>
      </c>
      <c r="BV6" s="36">
        <f t="shared" si="8"/>
        <v>100.12</v>
      </c>
      <c r="BW6" s="36">
        <f t="shared" si="8"/>
        <v>98.66</v>
      </c>
      <c r="BX6" s="36">
        <f t="shared" si="8"/>
        <v>98.64</v>
      </c>
      <c r="BY6" s="36">
        <f t="shared" si="8"/>
        <v>95.79</v>
      </c>
      <c r="BZ6" s="35" t="str">
        <f>IF(BZ7="","",IF(BZ7="-","【-】","【"&amp;SUBSTITUTE(TEXT(BZ7,"#,##0.00"),"-","△")&amp;"】"))</f>
        <v>【100.05】</v>
      </c>
      <c r="CA6" s="36">
        <f>IF(CA7="",NA(),CA7)</f>
        <v>196.73</v>
      </c>
      <c r="CB6" s="36">
        <f t="shared" ref="CB6:CJ6" si="9">IF(CB7="",NA(),CB7)</f>
        <v>213.25</v>
      </c>
      <c r="CC6" s="36">
        <f t="shared" si="9"/>
        <v>213.37</v>
      </c>
      <c r="CD6" s="36">
        <f t="shared" si="9"/>
        <v>185.59</v>
      </c>
      <c r="CE6" s="36">
        <f t="shared" si="9"/>
        <v>232.19</v>
      </c>
      <c r="CF6" s="36">
        <f t="shared" si="9"/>
        <v>168.67</v>
      </c>
      <c r="CG6" s="36">
        <f t="shared" si="9"/>
        <v>174.97</v>
      </c>
      <c r="CH6" s="36">
        <f t="shared" si="9"/>
        <v>178.59</v>
      </c>
      <c r="CI6" s="36">
        <f t="shared" si="9"/>
        <v>178.92</v>
      </c>
      <c r="CJ6" s="36">
        <f t="shared" si="9"/>
        <v>171.13</v>
      </c>
      <c r="CK6" s="35" t="str">
        <f>IF(CK7="","",IF(CK7="-","【-】","【"&amp;SUBSTITUTE(TEXT(CK7,"#,##0.00"),"-","△")&amp;"】"))</f>
        <v>【166.40】</v>
      </c>
      <c r="CL6" s="36">
        <f>IF(CL7="",NA(),CL7)</f>
        <v>46.02</v>
      </c>
      <c r="CM6" s="36">
        <f t="shared" ref="CM6:CU6" si="10">IF(CM7="",NA(),CM7)</f>
        <v>47.99</v>
      </c>
      <c r="CN6" s="36">
        <f t="shared" si="10"/>
        <v>46.82</v>
      </c>
      <c r="CO6" s="36">
        <f t="shared" si="10"/>
        <v>46.94</v>
      </c>
      <c r="CP6" s="36">
        <f t="shared" si="10"/>
        <v>44.98</v>
      </c>
      <c r="CQ6" s="36">
        <f t="shared" si="10"/>
        <v>54.92</v>
      </c>
      <c r="CR6" s="36">
        <f t="shared" si="10"/>
        <v>55.63</v>
      </c>
      <c r="CS6" s="36">
        <f t="shared" si="10"/>
        <v>55.03</v>
      </c>
      <c r="CT6" s="36">
        <f t="shared" si="10"/>
        <v>55.14</v>
      </c>
      <c r="CU6" s="36">
        <f t="shared" si="10"/>
        <v>60.12</v>
      </c>
      <c r="CV6" s="35" t="str">
        <f>IF(CV7="","",IF(CV7="-","【-】","【"&amp;SUBSTITUTE(TEXT(CV7,"#,##0.00"),"-","△")&amp;"】"))</f>
        <v>【60.69】</v>
      </c>
      <c r="CW6" s="36">
        <f>IF(CW7="",NA(),CW7)</f>
        <v>83.23</v>
      </c>
      <c r="CX6" s="36">
        <f t="shared" ref="CX6:DF6" si="11">IF(CX7="",NA(),CX7)</f>
        <v>83.24</v>
      </c>
      <c r="CY6" s="36">
        <f t="shared" si="11"/>
        <v>83.3</v>
      </c>
      <c r="CZ6" s="36">
        <f t="shared" si="11"/>
        <v>83.32</v>
      </c>
      <c r="DA6" s="36">
        <f t="shared" si="11"/>
        <v>84.06</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51.55</v>
      </c>
      <c r="DI6" s="36">
        <f t="shared" ref="DI6:DQ6" si="12">IF(DI7="",NA(),DI7)</f>
        <v>46.91</v>
      </c>
      <c r="DJ6" s="36">
        <f t="shared" si="12"/>
        <v>48.11</v>
      </c>
      <c r="DK6" s="36">
        <f t="shared" si="12"/>
        <v>49.63</v>
      </c>
      <c r="DL6" s="36">
        <f t="shared" si="12"/>
        <v>42.38</v>
      </c>
      <c r="DM6" s="36">
        <f t="shared" si="12"/>
        <v>48.49</v>
      </c>
      <c r="DN6" s="36">
        <f t="shared" si="12"/>
        <v>48.05</v>
      </c>
      <c r="DO6" s="36">
        <f t="shared" si="12"/>
        <v>48.87</v>
      </c>
      <c r="DP6" s="36">
        <f t="shared" si="12"/>
        <v>49.92</v>
      </c>
      <c r="DQ6" s="36">
        <f t="shared" si="12"/>
        <v>48.83</v>
      </c>
      <c r="DR6" s="35" t="str">
        <f>IF(DR7="","",IF(DR7="-","【-】","【"&amp;SUBSTITUTE(TEXT(DR7,"#,##0.00"),"-","△")&amp;"】"))</f>
        <v>【50.19】</v>
      </c>
      <c r="DS6" s="36">
        <f>IF(DS7="",NA(),DS7)</f>
        <v>31.95</v>
      </c>
      <c r="DT6" s="36">
        <f t="shared" ref="DT6:EB6" si="13">IF(DT7="",NA(),DT7)</f>
        <v>31.88</v>
      </c>
      <c r="DU6" s="36">
        <f t="shared" si="13"/>
        <v>31.14</v>
      </c>
      <c r="DV6" s="36">
        <f t="shared" si="13"/>
        <v>31.16</v>
      </c>
      <c r="DW6" s="36">
        <f t="shared" si="13"/>
        <v>25.06</v>
      </c>
      <c r="DX6" s="36">
        <f t="shared" si="13"/>
        <v>12.79</v>
      </c>
      <c r="DY6" s="36">
        <f t="shared" si="13"/>
        <v>13.39</v>
      </c>
      <c r="DZ6" s="36">
        <f t="shared" si="13"/>
        <v>14.85</v>
      </c>
      <c r="EA6" s="36">
        <f t="shared" si="13"/>
        <v>16.88</v>
      </c>
      <c r="EB6" s="36">
        <f t="shared" si="13"/>
        <v>18.18</v>
      </c>
      <c r="EC6" s="35" t="str">
        <f>IF(EC7="","",IF(EC7="-","【-】","【"&amp;SUBSTITUTE(TEXT(EC7,"#,##0.00"),"-","△")&amp;"】"))</f>
        <v>【20.63】</v>
      </c>
      <c r="ED6" s="36">
        <f>IF(ED7="",NA(),ED7)</f>
        <v>0.56000000000000005</v>
      </c>
      <c r="EE6" s="36">
        <f t="shared" ref="EE6:EM6" si="14">IF(EE7="",NA(),EE7)</f>
        <v>1.48</v>
      </c>
      <c r="EF6" s="36">
        <f t="shared" si="14"/>
        <v>1.93</v>
      </c>
      <c r="EG6" s="36">
        <f t="shared" si="14"/>
        <v>0.26</v>
      </c>
      <c r="EH6" s="36">
        <f t="shared" si="14"/>
        <v>0.32</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262030</v>
      </c>
      <c r="D7" s="38">
        <v>46</v>
      </c>
      <c r="E7" s="38">
        <v>1</v>
      </c>
      <c r="F7" s="38">
        <v>0</v>
      </c>
      <c r="G7" s="38">
        <v>1</v>
      </c>
      <c r="H7" s="38" t="s">
        <v>93</v>
      </c>
      <c r="I7" s="38" t="s">
        <v>94</v>
      </c>
      <c r="J7" s="38" t="s">
        <v>95</v>
      </c>
      <c r="K7" s="38" t="s">
        <v>96</v>
      </c>
      <c r="L7" s="38" t="s">
        <v>97</v>
      </c>
      <c r="M7" s="38" t="s">
        <v>98</v>
      </c>
      <c r="N7" s="39" t="s">
        <v>99</v>
      </c>
      <c r="O7" s="39">
        <v>64.27</v>
      </c>
      <c r="P7" s="39">
        <v>98.21</v>
      </c>
      <c r="Q7" s="39">
        <v>4180</v>
      </c>
      <c r="R7" s="39">
        <v>32851</v>
      </c>
      <c r="S7" s="39">
        <v>347.1</v>
      </c>
      <c r="T7" s="39">
        <v>94.64</v>
      </c>
      <c r="U7" s="39">
        <v>30822</v>
      </c>
      <c r="V7" s="39">
        <v>87.14</v>
      </c>
      <c r="W7" s="39">
        <v>353.71</v>
      </c>
      <c r="X7" s="39">
        <v>116.12</v>
      </c>
      <c r="Y7" s="39">
        <v>106.81</v>
      </c>
      <c r="Z7" s="39">
        <v>109.4</v>
      </c>
      <c r="AA7" s="39">
        <v>119.11</v>
      </c>
      <c r="AB7" s="39">
        <v>106.17</v>
      </c>
      <c r="AC7" s="39">
        <v>111.71</v>
      </c>
      <c r="AD7" s="39">
        <v>110.05</v>
      </c>
      <c r="AE7" s="39">
        <v>108.87</v>
      </c>
      <c r="AF7" s="39">
        <v>108.61</v>
      </c>
      <c r="AG7" s="39">
        <v>108.83</v>
      </c>
      <c r="AH7" s="39">
        <v>110.27</v>
      </c>
      <c r="AI7" s="39">
        <v>0</v>
      </c>
      <c r="AJ7" s="39">
        <v>0</v>
      </c>
      <c r="AK7" s="39">
        <v>0</v>
      </c>
      <c r="AL7" s="39">
        <v>0</v>
      </c>
      <c r="AM7" s="39">
        <v>0</v>
      </c>
      <c r="AN7" s="39">
        <v>1.72</v>
      </c>
      <c r="AO7" s="39">
        <v>2.64</v>
      </c>
      <c r="AP7" s="39">
        <v>3.16</v>
      </c>
      <c r="AQ7" s="39">
        <v>3.59</v>
      </c>
      <c r="AR7" s="39">
        <v>4.34</v>
      </c>
      <c r="AS7" s="39">
        <v>1.1499999999999999</v>
      </c>
      <c r="AT7" s="39">
        <v>158.84</v>
      </c>
      <c r="AU7" s="39">
        <v>276.43</v>
      </c>
      <c r="AV7" s="39">
        <v>319.64</v>
      </c>
      <c r="AW7" s="39">
        <v>385.09</v>
      </c>
      <c r="AX7" s="39">
        <v>276.57</v>
      </c>
      <c r="AY7" s="39">
        <v>384.34</v>
      </c>
      <c r="AZ7" s="39">
        <v>359.47</v>
      </c>
      <c r="BA7" s="39">
        <v>369.69</v>
      </c>
      <c r="BB7" s="39">
        <v>379.08</v>
      </c>
      <c r="BC7" s="39">
        <v>327.77</v>
      </c>
      <c r="BD7" s="39">
        <v>260.31</v>
      </c>
      <c r="BE7" s="39">
        <v>456.37</v>
      </c>
      <c r="BF7" s="39">
        <v>415.84</v>
      </c>
      <c r="BG7" s="39">
        <v>394.12</v>
      </c>
      <c r="BH7" s="39">
        <v>371.48</v>
      </c>
      <c r="BI7" s="39">
        <v>642.24</v>
      </c>
      <c r="BJ7" s="39">
        <v>380.58</v>
      </c>
      <c r="BK7" s="39">
        <v>401.79</v>
      </c>
      <c r="BL7" s="39">
        <v>402.99</v>
      </c>
      <c r="BM7" s="39">
        <v>398.98</v>
      </c>
      <c r="BN7" s="39">
        <v>397.1</v>
      </c>
      <c r="BO7" s="39">
        <v>275.67</v>
      </c>
      <c r="BP7" s="39">
        <v>112.08</v>
      </c>
      <c r="BQ7" s="39">
        <v>101.87</v>
      </c>
      <c r="BR7" s="39">
        <v>102.9</v>
      </c>
      <c r="BS7" s="39">
        <v>116.65</v>
      </c>
      <c r="BT7" s="39">
        <v>92.95</v>
      </c>
      <c r="BU7" s="39">
        <v>102.38</v>
      </c>
      <c r="BV7" s="39">
        <v>100.12</v>
      </c>
      <c r="BW7" s="39">
        <v>98.66</v>
      </c>
      <c r="BX7" s="39">
        <v>98.64</v>
      </c>
      <c r="BY7" s="39">
        <v>95.79</v>
      </c>
      <c r="BZ7" s="39">
        <v>100.05</v>
      </c>
      <c r="CA7" s="39">
        <v>196.73</v>
      </c>
      <c r="CB7" s="39">
        <v>213.25</v>
      </c>
      <c r="CC7" s="39">
        <v>213.37</v>
      </c>
      <c r="CD7" s="39">
        <v>185.59</v>
      </c>
      <c r="CE7" s="39">
        <v>232.19</v>
      </c>
      <c r="CF7" s="39">
        <v>168.67</v>
      </c>
      <c r="CG7" s="39">
        <v>174.97</v>
      </c>
      <c r="CH7" s="39">
        <v>178.59</v>
      </c>
      <c r="CI7" s="39">
        <v>178.92</v>
      </c>
      <c r="CJ7" s="39">
        <v>171.13</v>
      </c>
      <c r="CK7" s="39">
        <v>166.4</v>
      </c>
      <c r="CL7" s="39">
        <v>46.02</v>
      </c>
      <c r="CM7" s="39">
        <v>47.99</v>
      </c>
      <c r="CN7" s="39">
        <v>46.82</v>
      </c>
      <c r="CO7" s="39">
        <v>46.94</v>
      </c>
      <c r="CP7" s="39">
        <v>44.98</v>
      </c>
      <c r="CQ7" s="39">
        <v>54.92</v>
      </c>
      <c r="CR7" s="39">
        <v>55.63</v>
      </c>
      <c r="CS7" s="39">
        <v>55.03</v>
      </c>
      <c r="CT7" s="39">
        <v>55.14</v>
      </c>
      <c r="CU7" s="39">
        <v>60.12</v>
      </c>
      <c r="CV7" s="39">
        <v>60.69</v>
      </c>
      <c r="CW7" s="39">
        <v>83.23</v>
      </c>
      <c r="CX7" s="39">
        <v>83.24</v>
      </c>
      <c r="CY7" s="39">
        <v>83.3</v>
      </c>
      <c r="CZ7" s="39">
        <v>83.32</v>
      </c>
      <c r="DA7" s="39">
        <v>84.06</v>
      </c>
      <c r="DB7" s="39">
        <v>82.66</v>
      </c>
      <c r="DC7" s="39">
        <v>82.04</v>
      </c>
      <c r="DD7" s="39">
        <v>81.900000000000006</v>
      </c>
      <c r="DE7" s="39">
        <v>81.39</v>
      </c>
      <c r="DF7" s="39">
        <v>84.24</v>
      </c>
      <c r="DG7" s="39">
        <v>89.82</v>
      </c>
      <c r="DH7" s="39">
        <v>51.55</v>
      </c>
      <c r="DI7" s="39">
        <v>46.91</v>
      </c>
      <c r="DJ7" s="39">
        <v>48.11</v>
      </c>
      <c r="DK7" s="39">
        <v>49.63</v>
      </c>
      <c r="DL7" s="39">
        <v>42.38</v>
      </c>
      <c r="DM7" s="39">
        <v>48.49</v>
      </c>
      <c r="DN7" s="39">
        <v>48.05</v>
      </c>
      <c r="DO7" s="39">
        <v>48.87</v>
      </c>
      <c r="DP7" s="39">
        <v>49.92</v>
      </c>
      <c r="DQ7" s="39">
        <v>48.83</v>
      </c>
      <c r="DR7" s="39">
        <v>50.19</v>
      </c>
      <c r="DS7" s="39">
        <v>31.95</v>
      </c>
      <c r="DT7" s="39">
        <v>31.88</v>
      </c>
      <c r="DU7" s="39">
        <v>31.14</v>
      </c>
      <c r="DV7" s="39">
        <v>31.16</v>
      </c>
      <c r="DW7" s="39">
        <v>25.06</v>
      </c>
      <c r="DX7" s="39">
        <v>12.79</v>
      </c>
      <c r="DY7" s="39">
        <v>13.39</v>
      </c>
      <c r="DZ7" s="39">
        <v>14.85</v>
      </c>
      <c r="EA7" s="39">
        <v>16.88</v>
      </c>
      <c r="EB7" s="39">
        <v>18.18</v>
      </c>
      <c r="EC7" s="39">
        <v>20.63</v>
      </c>
      <c r="ED7" s="39">
        <v>0.56000000000000005</v>
      </c>
      <c r="EE7" s="39">
        <v>1.48</v>
      </c>
      <c r="EF7" s="39">
        <v>1.93</v>
      </c>
      <c r="EG7" s="39">
        <v>0.26</v>
      </c>
      <c r="EH7" s="39">
        <v>0.32</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14183</cp:lastModifiedBy>
  <cp:lastPrinted>2022-01-14T02:18:46Z</cp:lastPrinted>
  <dcterms:created xsi:type="dcterms:W3CDTF">2021-12-03T06:52:43Z</dcterms:created>
  <dcterms:modified xsi:type="dcterms:W3CDTF">2022-01-16T23:38:57Z</dcterms:modified>
  <cp:category/>
</cp:coreProperties>
</file>