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B8D4862F-D77A-473F-AFAF-F9D7DFE6B7D6}" xr6:coauthVersionLast="36" xr6:coauthVersionMax="36" xr10:uidLastSave="{00000000-0000-0000-0000-000000000000}"/>
  <workbookProtection workbookAlgorithmName="SHA-512" workbookHashValue="HQL2OT7htjEjHY8UFBGigInp3zCPLkZZNXNfbJQnL1Un0hWVUStMd6qMf9seGDPiL8W/qo2biDP8H0eJFRL85Q==" workbookSaltValue="KubA8d35VZXdEW1r2qfS5w==" workbookSpinCount="100000" lockStructure="1"/>
  <bookViews>
    <workbookView xWindow="0" yWindow="0" windowWidth="19200" windowHeight="67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DU10" i="4" s="1"/>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CF10" i="4"/>
  <c r="B10" i="4"/>
  <c r="LJ8" i="4"/>
  <c r="JQ8" i="4"/>
  <c r="HX8" i="4"/>
  <c r="FJ8" i="4"/>
  <c r="DU8" i="4"/>
  <c r="CF8" i="4"/>
  <c r="AQ8" i="4"/>
  <c r="B8" i="4"/>
  <c r="BZ76" i="4" l="1"/>
  <c r="MA51" i="4"/>
  <c r="MI76" i="4"/>
  <c r="HJ51" i="4"/>
  <c r="MA30" i="4"/>
  <c r="IT76" i="4"/>
  <c r="CS51" i="4"/>
  <c r="HJ30" i="4"/>
  <c r="CS30" i="4"/>
  <c r="C11" i="5"/>
  <c r="D11" i="5"/>
  <c r="E11" i="5"/>
  <c r="B11" i="5"/>
  <c r="BK76" i="4" l="1"/>
  <c r="LH51" i="4"/>
  <c r="GQ51" i="4"/>
  <c r="LH30" i="4"/>
  <c r="LT76" i="4"/>
  <c r="IE76" i="4"/>
  <c r="BZ51" i="4"/>
  <c r="GQ30" i="4"/>
  <c r="BZ30" i="4"/>
  <c r="HP76" i="4"/>
  <c r="BG30" i="4"/>
  <c r="AV76" i="4"/>
  <c r="KO51" i="4"/>
  <c r="FX30" i="4"/>
  <c r="LE76" i="4"/>
  <c r="FX51" i="4"/>
  <c r="KO30" i="4"/>
  <c r="BG51" i="4"/>
  <c r="KP76" i="4"/>
  <c r="JV30" i="4"/>
  <c r="HA76" i="4"/>
  <c r="AN51" i="4"/>
  <c r="FE30" i="4"/>
  <c r="AN30" i="4"/>
  <c r="FE51" i="4"/>
  <c r="AG76" i="4"/>
  <c r="JV51" i="4"/>
  <c r="JC51" i="4"/>
  <c r="KA76" i="4"/>
  <c r="EL51" i="4"/>
  <c r="JC30" i="4"/>
  <c r="U51" i="4"/>
  <c r="EL30" i="4"/>
  <c r="GL76" i="4"/>
  <c r="R76" i="4"/>
  <c r="U30"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<sst xmlns="http://schemas.openxmlformats.org/spreadsheetml/2006/main" count="278" uniqueCount="137">
  <si>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</si>
  <si>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</si>
  <si>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</si>
  <si>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</si>
  <si>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</si>
  <si>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</si>
  <si>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</si>
  <si>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</si>
  <si>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</si>
  <si>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</si>
  <si>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</si>
  <si>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</si>
  <si>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</si>
  <si>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</si>
  <si>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</si>
  <si>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</si>
  <si>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</si>
  <si>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</si>
  <si>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</si>
  <si>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</si>
  <si>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</si>
  <si>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</si>
  <si>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</si>
  <si>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</si>
  <si>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</si>
  <si>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</si>
  <si>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</si>
  <si>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</si>
  <si>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</si>
  <si>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</si>
  <si>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</si>
  <si>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</si>
  <si>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</si>
  <si>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</si>
  <si>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</si>
  <si>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</si>
  <si>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</si>
  <si>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</si>
  <si>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</si>
  <si>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</si>
  <si>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</si>
  <si>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</si>
  <si>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</si>
  <si>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</si>
  <si>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</si>
  <si>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</si>
  <si>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</si>
  <si>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</si>
  <si>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</si>
  <si>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</si>
  <si>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</si>
  <si>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</si>
  <si>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</si>
  <si>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</si>
  <si>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</si>
  <si>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</si>
  <si>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</si>
  <si>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</si>
  <si>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</si>
  <si>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</si>
  <si>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</si>
  <si>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</si>
  <si>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</si>
  <si>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</si>
  <si>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</si>
  <si>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</si>
  <si>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</si>
  <si>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</si>
  <si>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</si>
  <si>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</si>
  <si>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</si>
  <si>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</si>
  <si>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</si>
  <si>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</si>
  <si>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</si>
  <si>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</si>
  <si>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</si>
  <si>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</si>
  <si>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</si>
  <si>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</si>
  <si>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</si>
  <si>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</si>
  <si>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</si>
  <si>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</si>
  <si>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</si>
  <si>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</si>
  <si>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</si>
  <si>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</si>
  <si>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</si>
  <si>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</si>
  <si>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</si>
  <si>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</si>
  <si>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</si>
  <si>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</si>
  <si>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</si>
  <si>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</si>
  <si>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</si>
  <si>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</si>
  <si>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</si>
  <si>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</si>
  <si>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</si>
  <si>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</si>
  <si>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</si>
  <si>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当該値(N-2)</t>
    <phoneticPr fontId="5"/>
  </si>
  <si>
    <t>当該値(N)</t>
    <phoneticPr fontId="5"/>
  </si>
  <si>
    <t>当該値(N-2)</t>
    <phoneticPr fontId="5"/>
  </si>
  <si>
    <t>当該値(N)</t>
    <phoneticPr fontId="5"/>
  </si>
  <si>
    <t>当該値(N-1)</t>
    <phoneticPr fontId="5"/>
  </si>
  <si>
    <t>当該値(N-3)</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</si>
  <si>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</si>
  <si>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</si>
  <si>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</si>
  <si>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</si>
  <si>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</si>
  <si>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</si>
  <si>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</si>
  <si>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</si>
  <si>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南田辺駐車場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</si>
  <si>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</si>
  <si>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</si>
  <si>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</si>
  <si>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</si>
  <si>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</si>
  <si>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</si>
  <si>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</si>
  <si>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</si>
  <si>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</si>
  <si>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</si>
  <si>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</si>
  <si>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</si>
  <si>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</si>
  <si>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</si>
  <si>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</si>
  <si>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利用者のほとんどが、隣接する西総合会館の利用者であり、その特徴として1台あたりの駐車場利用時間が短く、公共施設利用者割引(1時間以内無料)に該当します。そのため、料金収入の上昇は望めず、収益的収支比率やEBITDAは類似施設平均値と比較すると数値が低い傾向があります。コロナ禍の影響により、西総合会館での講座や催し物の開催が減少したことにより、駐車場の利用も減少しています。</t>
    <rPh sb="1" eb="3">
      <t>チュウシャ</t>
    </rPh>
    <rPh sb="3" eb="4">
      <t>バ</t>
    </rPh>
    <rPh sb="4" eb="7">
      <t>リヨウシャ</t>
    </rPh>
    <rPh sb="14" eb="16">
      <t>リンセツ</t>
    </rPh>
    <rPh sb="18" eb="19">
      <t>ニシ</t>
    </rPh>
    <rPh sb="19" eb="21">
      <t>ソウゴウ</t>
    </rPh>
    <rPh sb="21" eb="23">
      <t>カイカン</t>
    </rPh>
    <rPh sb="24" eb="27">
      <t>リヨウシャ</t>
    </rPh>
    <rPh sb="33" eb="35">
      <t>トクチョウ</t>
    </rPh>
    <rPh sb="39" eb="40">
      <t>ダイ</t>
    </rPh>
    <rPh sb="44" eb="46">
      <t>チュウシャ</t>
    </rPh>
    <rPh sb="46" eb="47">
      <t>バ</t>
    </rPh>
    <rPh sb="47" eb="49">
      <t>リヨウ</t>
    </rPh>
    <rPh sb="49" eb="51">
      <t>ジカン</t>
    </rPh>
    <rPh sb="52" eb="53">
      <t>ミジカ</t>
    </rPh>
    <rPh sb="55" eb="57">
      <t>コウキョウ</t>
    </rPh>
    <rPh sb="57" eb="59">
      <t>シセツ</t>
    </rPh>
    <rPh sb="59" eb="62">
      <t>リヨウシャ</t>
    </rPh>
    <rPh sb="62" eb="64">
      <t>ワリビキ</t>
    </rPh>
    <rPh sb="66" eb="68">
      <t>ジカン</t>
    </rPh>
    <rPh sb="68" eb="70">
      <t>イナイ</t>
    </rPh>
    <rPh sb="70" eb="72">
      <t>ムリョウ</t>
    </rPh>
    <rPh sb="74" eb="76">
      <t>ガイトウ</t>
    </rPh>
    <rPh sb="85" eb="87">
      <t>リョウキン</t>
    </rPh>
    <rPh sb="87" eb="89">
      <t>シュウニュウ</t>
    </rPh>
    <rPh sb="90" eb="92">
      <t>ジョウショウ</t>
    </rPh>
    <rPh sb="93" eb="94">
      <t>ノゾ</t>
    </rPh>
    <rPh sb="97" eb="100">
      <t>シュウエキテキ</t>
    </rPh>
    <rPh sb="100" eb="102">
      <t>シュウシ</t>
    </rPh>
    <rPh sb="102" eb="104">
      <t>ヒリツ</t>
    </rPh>
    <rPh sb="112" eb="114">
      <t>ルイジ</t>
    </rPh>
    <rPh sb="114" eb="116">
      <t>シセツ</t>
    </rPh>
    <rPh sb="116" eb="119">
      <t>ヘイキンチ</t>
    </rPh>
    <rPh sb="120" eb="122">
      <t>ヒカク</t>
    </rPh>
    <rPh sb="125" eb="127">
      <t>スウチ</t>
    </rPh>
    <rPh sb="128" eb="129">
      <t>ヒク</t>
    </rPh>
    <rPh sb="130" eb="132">
      <t>ケイコウ</t>
    </rPh>
    <rPh sb="141" eb="142">
      <t>カ</t>
    </rPh>
    <rPh sb="143" eb="145">
      <t>エイキョウ</t>
    </rPh>
    <rPh sb="149" eb="150">
      <t>ニシ</t>
    </rPh>
    <rPh sb="150" eb="152">
      <t>ソウゴウ</t>
    </rPh>
    <rPh sb="152" eb="154">
      <t>カイカン</t>
    </rPh>
    <rPh sb="156" eb="158">
      <t>コウザ</t>
    </rPh>
    <rPh sb="159" eb="160">
      <t>モヨオ</t>
    </rPh>
    <rPh sb="161" eb="162">
      <t>モノ</t>
    </rPh>
    <rPh sb="163" eb="165">
      <t>カイサイ</t>
    </rPh>
    <rPh sb="166" eb="168">
      <t>ゲンショウ</t>
    </rPh>
    <rPh sb="176" eb="178">
      <t>チュウシャ</t>
    </rPh>
    <rPh sb="178" eb="179">
      <t>バ</t>
    </rPh>
    <rPh sb="180" eb="182">
      <t>リヨウ</t>
    </rPh>
    <rPh sb="183" eb="185">
      <t>ゲンショウ</t>
    </rPh>
    <phoneticPr fontId="5"/>
  </si>
  <si>
    <t>　一時期下落傾向にあった周辺地価は、昨今では下げ止まり傾向にあります。隣接する西総合会館の駐車場台数はその需要に比べ少なく、車が主要な交通手段である本市にとって本駐車場は重要であり、不可欠な施設です。
　また、耐用年数の経過による精算機等料金収受システムの更新を行うため、今後22,000千円の設備投資が見込まれます。</t>
    <rPh sb="1" eb="4">
      <t>イチジキ</t>
    </rPh>
    <rPh sb="4" eb="6">
      <t>ゲラク</t>
    </rPh>
    <rPh sb="6" eb="8">
      <t>ケイコウ</t>
    </rPh>
    <rPh sb="12" eb="14">
      <t>シュウヘン</t>
    </rPh>
    <rPh sb="14" eb="16">
      <t>チカ</t>
    </rPh>
    <rPh sb="18" eb="20">
      <t>サッコン</t>
    </rPh>
    <rPh sb="22" eb="23">
      <t>サ</t>
    </rPh>
    <rPh sb="24" eb="25">
      <t>ド</t>
    </rPh>
    <rPh sb="27" eb="29">
      <t>ケイコウ</t>
    </rPh>
    <rPh sb="35" eb="37">
      <t>リンセツ</t>
    </rPh>
    <rPh sb="39" eb="40">
      <t>ニシ</t>
    </rPh>
    <rPh sb="40" eb="42">
      <t>ソウゴウ</t>
    </rPh>
    <rPh sb="42" eb="44">
      <t>カイカン</t>
    </rPh>
    <rPh sb="45" eb="47">
      <t>チュウシャ</t>
    </rPh>
    <rPh sb="47" eb="48">
      <t>ジョウ</t>
    </rPh>
    <rPh sb="48" eb="50">
      <t>ダイスウ</t>
    </rPh>
    <rPh sb="53" eb="55">
      <t>ジュヨウ</t>
    </rPh>
    <rPh sb="56" eb="57">
      <t>クラ</t>
    </rPh>
    <rPh sb="58" eb="59">
      <t>スク</t>
    </rPh>
    <rPh sb="62" eb="63">
      <t>クルマ</t>
    </rPh>
    <rPh sb="64" eb="66">
      <t>シュヨウ</t>
    </rPh>
    <rPh sb="67" eb="69">
      <t>コウツウ</t>
    </rPh>
    <rPh sb="69" eb="71">
      <t>シュダン</t>
    </rPh>
    <rPh sb="74" eb="76">
      <t>ホンシ</t>
    </rPh>
    <rPh sb="80" eb="81">
      <t>ホン</t>
    </rPh>
    <rPh sb="81" eb="83">
      <t>チュウシャ</t>
    </rPh>
    <rPh sb="83" eb="84">
      <t>バ</t>
    </rPh>
    <rPh sb="85" eb="87">
      <t>ジュウヨウ</t>
    </rPh>
    <rPh sb="91" eb="94">
      <t>フカケツ</t>
    </rPh>
    <rPh sb="95" eb="97">
      <t>シセツ</t>
    </rPh>
    <rPh sb="105" eb="107">
      <t>タイヨウ</t>
    </rPh>
    <rPh sb="107" eb="109">
      <t>ネンスウ</t>
    </rPh>
    <rPh sb="110" eb="112">
      <t>ケイカ</t>
    </rPh>
    <rPh sb="115" eb="117">
      <t>セイサン</t>
    </rPh>
    <rPh sb="117" eb="118">
      <t>キ</t>
    </rPh>
    <rPh sb="118" eb="119">
      <t>トウ</t>
    </rPh>
    <rPh sb="119" eb="121">
      <t>リョウキン</t>
    </rPh>
    <rPh sb="121" eb="123">
      <t>シュウジュ</t>
    </rPh>
    <rPh sb="128" eb="130">
      <t>コウシン</t>
    </rPh>
    <rPh sb="131" eb="132">
      <t>オコナ</t>
    </rPh>
    <rPh sb="136" eb="138">
      <t>コンゴ</t>
    </rPh>
    <rPh sb="144" eb="146">
      <t>センエン</t>
    </rPh>
    <rPh sb="147" eb="149">
      <t>セツビ</t>
    </rPh>
    <rPh sb="149" eb="151">
      <t>トウシ</t>
    </rPh>
    <rPh sb="152" eb="154">
      <t>ミコ</t>
    </rPh>
    <phoneticPr fontId="5"/>
  </si>
  <si>
    <t>　駐車場利用者の多くが、市の窓口がある西総合会館を利用しています。そのため滞在時間は、ほとんどが1時間未満であるため、稼働率は高く、多くの市民が利用する重要な駐車場であると考えています。</t>
    <rPh sb="1" eb="3">
      <t>チュウシャ</t>
    </rPh>
    <rPh sb="3" eb="4">
      <t>バ</t>
    </rPh>
    <rPh sb="4" eb="7">
      <t>リヨウシャ</t>
    </rPh>
    <rPh sb="8" eb="9">
      <t>オオ</t>
    </rPh>
    <rPh sb="12" eb="13">
      <t>シ</t>
    </rPh>
    <rPh sb="14" eb="16">
      <t>マドグチ</t>
    </rPh>
    <rPh sb="19" eb="20">
      <t>ニシ</t>
    </rPh>
    <rPh sb="20" eb="22">
      <t>ソウゴウ</t>
    </rPh>
    <rPh sb="22" eb="24">
      <t>カイカン</t>
    </rPh>
    <rPh sb="25" eb="27">
      <t>リヨウ</t>
    </rPh>
    <rPh sb="37" eb="39">
      <t>タイザイ</t>
    </rPh>
    <rPh sb="39" eb="41">
      <t>ジカン</t>
    </rPh>
    <rPh sb="49" eb="51">
      <t>ジカン</t>
    </rPh>
    <rPh sb="51" eb="53">
      <t>ミマン</t>
    </rPh>
    <rPh sb="59" eb="61">
      <t>カドウ</t>
    </rPh>
    <rPh sb="61" eb="62">
      <t>リツ</t>
    </rPh>
    <rPh sb="63" eb="64">
      <t>タカ</t>
    </rPh>
    <rPh sb="66" eb="67">
      <t>オオ</t>
    </rPh>
    <rPh sb="69" eb="71">
      <t>シミン</t>
    </rPh>
    <rPh sb="72" eb="74">
      <t>リヨウ</t>
    </rPh>
    <rPh sb="76" eb="78">
      <t>ジュウヨウ</t>
    </rPh>
    <rPh sb="79" eb="81">
      <t>チュウシャ</t>
    </rPh>
    <rPh sb="81" eb="82">
      <t>バ</t>
    </rPh>
    <rPh sb="86" eb="87">
      <t>カンガ</t>
    </rPh>
    <phoneticPr fontId="5"/>
  </si>
  <si>
    <t>　コロナ禍の影響により、利用が激減しましたが、公共駐車場としての重要な役割を果たしていると考えています。
　令和４年度に予定している駐車場料金の変更も踏まえ、一括管理委託などにより効率的かつ健全な駐車場経営を行う必要があります。</t>
    <rPh sb="4" eb="5">
      <t>カ</t>
    </rPh>
    <rPh sb="6" eb="8">
      <t>エイキョウ</t>
    </rPh>
    <rPh sb="12" eb="14">
      <t>リヨウ</t>
    </rPh>
    <rPh sb="15" eb="17">
      <t>ゲキゲン</t>
    </rPh>
    <rPh sb="23" eb="25">
      <t>コウキョウ</t>
    </rPh>
    <rPh sb="25" eb="27">
      <t>チュウシャ</t>
    </rPh>
    <rPh sb="27" eb="28">
      <t>バ</t>
    </rPh>
    <rPh sb="32" eb="34">
      <t>ジュウヨウ</t>
    </rPh>
    <rPh sb="35" eb="37">
      <t>ヤクワリ</t>
    </rPh>
    <rPh sb="38" eb="39">
      <t>ハ</t>
    </rPh>
    <rPh sb="45" eb="46">
      <t>カンガ</t>
    </rPh>
    <rPh sb="98" eb="101">
      <t>チュウシャジョウ</t>
    </rPh>
    <rPh sb="101" eb="103">
      <t>ケイエイ</t>
    </rPh>
    <rPh sb="104" eb="105">
      <t>オコナ</t>
    </rPh>
    <rPh sb="106" eb="10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</si>
</sst>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158.1</c:v>
                </c:pt>
                <c:pt idx="1">
                  <c:v>151.5</c:v>
                </c:pt>
                <c:pt idx="2">
                  <c:v>187.5</c:v>
                </c:pt>
                <c:pt idx="3">
                  <c:v>175.1</c:v>
                </c:pt>
                <c:pt idx="4">
                  <c:v>90.7</c:v>
                </c:pt>
              </c:numCache>
            </c:numRef>
          </c:val>
          <c:extLst>
            <c:ext xmlns:c16="http://schemas.microsoft.com/office/drawing/2014/chart" uri="{C3380CC4-5D6E-409C-BE32-E72D297353CC}">
              <c16:uniqueId val="{00000000-479C-4AF0-815D-C19D23886E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479C-4AF0-815D-C19D23886EB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24-432A-91C4-AABFDF64BA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1824-432A-91C4-AABFDF64BA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95E-4D17-95F4-F12E9CE9AE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5E-4D17-95F4-F12E9CE9AE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5A1-4D5F-AC64-CA459E44E58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A1-4D5F-AC64-CA459E44E58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F9-4B33-BE65-33047F164C2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41F9-4B33-BE65-33047F164C2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8BA-42B0-BC00-63EAA528292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A8BA-42B0-BC00-63EAA528292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185.9</c:v>
                </c:pt>
                <c:pt idx="1">
                  <c:v>181.7</c:v>
                </c:pt>
                <c:pt idx="2">
                  <c:v>188.7</c:v>
                </c:pt>
                <c:pt idx="3">
                  <c:v>202.8</c:v>
                </c:pt>
                <c:pt idx="4">
                  <c:v>171.8</c:v>
                </c:pt>
              </c:numCache>
            </c:numRef>
          </c:val>
          <c:extLst>
            <c:ext xmlns:c16="http://schemas.microsoft.com/office/drawing/2014/chart" uri="{C3380CC4-5D6E-409C-BE32-E72D297353CC}">
              <c16:uniqueId val="{00000000-3736-4890-8B10-1BE27F976D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3736-4890-8B10-1BE27F976D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36.700000000000003</c:v>
                </c:pt>
                <c:pt idx="1">
                  <c:v>33.9</c:v>
                </c:pt>
                <c:pt idx="2">
                  <c:v>36.700000000000003</c:v>
                </c:pt>
                <c:pt idx="3">
                  <c:v>42.3</c:v>
                </c:pt>
                <c:pt idx="4">
                  <c:v>-11</c:v>
                </c:pt>
              </c:numCache>
            </c:numRef>
          </c:val>
          <c:extLst>
            <c:ext xmlns:c16="http://schemas.microsoft.com/office/drawing/2014/chart" uri="{C3380CC4-5D6E-409C-BE32-E72D297353CC}">
              <c16:uniqueId val="{00000000-8E48-44F9-AC94-B427582D44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8E48-44F9-AC94-B427582D44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1881</c:v>
                </c:pt>
                <c:pt idx="1">
                  <c:v>1571</c:v>
                </c:pt>
                <c:pt idx="2">
                  <c:v>2474</c:v>
                </c:pt>
                <c:pt idx="3">
                  <c:v>2008</c:v>
                </c:pt>
                <c:pt idx="4">
                  <c:v>-328</c:v>
                </c:pt>
              </c:numCache>
            </c:numRef>
          </c:val>
          <c:extLst>
            <c:ext xmlns:c16="http://schemas.microsoft.com/office/drawing/2014/chart" uri="{C3380CC4-5D6E-409C-BE32-E72D297353CC}">
              <c16:uniqueId val="{00000000-3DD7-4AF9-A427-ADE5506845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3DD7-4AF9-A427-ADE5506845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京都府舞鶴市　南田辺駐車場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1989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158.1</v>
      </c>
      <c r="V31" s="118"/>
      <c r="W31" s="118"/>
      <c r="X31" s="118"/>
      <c r="Y31" s="118"/>
      <c r="Z31" s="118"/>
      <c r="AA31" s="118"/>
      <c r="AB31" s="118"/>
      <c r="AC31" s="118"/>
      <c r="AD31" s="118"/>
      <c r="AE31" s="118"/>
      <c r="AF31" s="118"/>
      <c r="AG31" s="118"/>
      <c r="AH31" s="118"/>
      <c r="AI31" s="118"/>
      <c r="AJ31" s="118"/>
      <c r="AK31" s="118"/>
      <c r="AL31" s="118"/>
      <c r="AM31" s="118"/>
      <c r="AN31" s="118">
        <f>データ!Z7</f>
        <v>151.5</v>
      </c>
      <c r="AO31" s="118"/>
      <c r="AP31" s="118"/>
      <c r="AQ31" s="118"/>
      <c r="AR31" s="118"/>
      <c r="AS31" s="118"/>
      <c r="AT31" s="118"/>
      <c r="AU31" s="118"/>
      <c r="AV31" s="118"/>
      <c r="AW31" s="118"/>
      <c r="AX31" s="118"/>
      <c r="AY31" s="118"/>
      <c r="AZ31" s="118"/>
      <c r="BA31" s="118"/>
      <c r="BB31" s="118"/>
      <c r="BC31" s="118"/>
      <c r="BD31" s="118"/>
      <c r="BE31" s="118"/>
      <c r="BF31" s="118"/>
      <c r="BG31" s="118">
        <f>データ!AA7</f>
        <v>187.5</v>
      </c>
      <c r="BH31" s="118"/>
      <c r="BI31" s="118"/>
      <c r="BJ31" s="118"/>
      <c r="BK31" s="118"/>
      <c r="BL31" s="118"/>
      <c r="BM31" s="118"/>
      <c r="BN31" s="118"/>
      <c r="BO31" s="118"/>
      <c r="BP31" s="118"/>
      <c r="BQ31" s="118"/>
      <c r="BR31" s="118"/>
      <c r="BS31" s="118"/>
      <c r="BT31" s="118"/>
      <c r="BU31" s="118"/>
      <c r="BV31" s="118"/>
      <c r="BW31" s="118"/>
      <c r="BX31" s="118"/>
      <c r="BY31" s="118"/>
      <c r="BZ31" s="118">
        <f>データ!AB7</f>
        <v>175.1</v>
      </c>
      <c r="CA31" s="118"/>
      <c r="CB31" s="118"/>
      <c r="CC31" s="118"/>
      <c r="CD31" s="118"/>
      <c r="CE31" s="118"/>
      <c r="CF31" s="118"/>
      <c r="CG31" s="118"/>
      <c r="CH31" s="118"/>
      <c r="CI31" s="118"/>
      <c r="CJ31" s="118"/>
      <c r="CK31" s="118"/>
      <c r="CL31" s="118"/>
      <c r="CM31" s="118"/>
      <c r="CN31" s="118"/>
      <c r="CO31" s="118"/>
      <c r="CP31" s="118"/>
      <c r="CQ31" s="118"/>
      <c r="CR31" s="118"/>
      <c r="CS31" s="118">
        <f>データ!AC7</f>
        <v>90.7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185.9</v>
      </c>
      <c r="JD31" s="120"/>
      <c r="JE31" s="120"/>
      <c r="JF31" s="120"/>
      <c r="JG31" s="120"/>
      <c r="JH31" s="120"/>
      <c r="JI31" s="120"/>
      <c r="JJ31" s="120"/>
      <c r="JK31" s="120"/>
      <c r="JL31" s="120"/>
      <c r="JM31" s="120"/>
      <c r="JN31" s="120"/>
      <c r="JO31" s="120"/>
      <c r="JP31" s="120"/>
      <c r="JQ31" s="120"/>
      <c r="JR31" s="120"/>
      <c r="JS31" s="120"/>
      <c r="JT31" s="120"/>
      <c r="JU31" s="121"/>
      <c r="JV31" s="119">
        <f>データ!DL7</f>
        <v>181.7</v>
      </c>
      <c r="JW31" s="120"/>
      <c r="JX31" s="120"/>
      <c r="JY31" s="120"/>
      <c r="JZ31" s="120"/>
      <c r="KA31" s="120"/>
      <c r="KB31" s="120"/>
      <c r="KC31" s="120"/>
      <c r="KD31" s="120"/>
      <c r="KE31" s="120"/>
      <c r="KF31" s="120"/>
      <c r="KG31" s="120"/>
      <c r="KH31" s="120"/>
      <c r="KI31" s="120"/>
      <c r="KJ31" s="120"/>
      <c r="KK31" s="120"/>
      <c r="KL31" s="120"/>
      <c r="KM31" s="120"/>
      <c r="KN31" s="121"/>
      <c r="KO31" s="119">
        <f>データ!DM7</f>
        <v>188.7</v>
      </c>
      <c r="KP31" s="120"/>
      <c r="KQ31" s="120"/>
      <c r="KR31" s="120"/>
      <c r="KS31" s="120"/>
      <c r="KT31" s="120"/>
      <c r="KU31" s="120"/>
      <c r="KV31" s="120"/>
      <c r="KW31" s="120"/>
      <c r="KX31" s="120"/>
      <c r="KY31" s="120"/>
      <c r="KZ31" s="120"/>
      <c r="LA31" s="120"/>
      <c r="LB31" s="120"/>
      <c r="LC31" s="120"/>
      <c r="LD31" s="120"/>
      <c r="LE31" s="120"/>
      <c r="LF31" s="120"/>
      <c r="LG31" s="121"/>
      <c r="LH31" s="119">
        <f>データ!DN7</f>
        <v>202.8</v>
      </c>
      <c r="LI31" s="120"/>
      <c r="LJ31" s="120"/>
      <c r="LK31" s="120"/>
      <c r="LL31" s="120"/>
      <c r="LM31" s="120"/>
      <c r="LN31" s="120"/>
      <c r="LO31" s="120"/>
      <c r="LP31" s="120"/>
      <c r="LQ31" s="120"/>
      <c r="LR31" s="120"/>
      <c r="LS31" s="120"/>
      <c r="LT31" s="120"/>
      <c r="LU31" s="120"/>
      <c r="LV31" s="120"/>
      <c r="LW31" s="120"/>
      <c r="LX31" s="120"/>
      <c r="LY31" s="120"/>
      <c r="LZ31" s="121"/>
      <c r="MA31" s="119">
        <f>データ!DO7</f>
        <v>171.8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36.700000000000003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33.9</v>
      </c>
      <c r="FF52" s="118"/>
      <c r="FG52" s="118"/>
      <c r="FH52" s="118"/>
      <c r="FI52" s="118"/>
      <c r="FJ52" s="118"/>
      <c r="FK52" s="118"/>
      <c r="FL52" s="118"/>
      <c r="FM52" s="118"/>
      <c r="FN52" s="118"/>
      <c r="FO52" s="118"/>
      <c r="FP52" s="118"/>
      <c r="FQ52" s="118"/>
      <c r="FR52" s="118"/>
      <c r="FS52" s="118"/>
      <c r="FT52" s="118"/>
      <c r="FU52" s="118"/>
      <c r="FV52" s="118"/>
      <c r="FW52" s="118"/>
      <c r="FX52" s="118">
        <f>データ!BH7</f>
        <v>36.700000000000003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42.3</v>
      </c>
      <c r="GR52" s="118"/>
      <c r="GS52" s="118"/>
      <c r="GT52" s="118"/>
      <c r="GU52" s="118"/>
      <c r="GV52" s="118"/>
      <c r="GW52" s="118"/>
      <c r="GX52" s="118"/>
      <c r="GY52" s="118"/>
      <c r="GZ52" s="118"/>
      <c r="HA52" s="118"/>
      <c r="HB52" s="118"/>
      <c r="HC52" s="118"/>
      <c r="HD52" s="118"/>
      <c r="HE52" s="118"/>
      <c r="HF52" s="118"/>
      <c r="HG52" s="118"/>
      <c r="HH52" s="118"/>
      <c r="HI52" s="118"/>
      <c r="HJ52" s="118">
        <f>データ!BJ7</f>
        <v>-11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1881</v>
      </c>
      <c r="JD52" s="125"/>
      <c r="JE52" s="125"/>
      <c r="JF52" s="125"/>
      <c r="JG52" s="125"/>
      <c r="JH52" s="125"/>
      <c r="JI52" s="125"/>
      <c r="JJ52" s="125"/>
      <c r="JK52" s="125"/>
      <c r="JL52" s="125"/>
      <c r="JM52" s="125"/>
      <c r="JN52" s="125"/>
      <c r="JO52" s="125"/>
      <c r="JP52" s="125"/>
      <c r="JQ52" s="125"/>
      <c r="JR52" s="125"/>
      <c r="JS52" s="125"/>
      <c r="JT52" s="125"/>
      <c r="JU52" s="125"/>
      <c r="JV52" s="125">
        <f>データ!BR7</f>
        <v>1571</v>
      </c>
      <c r="JW52" s="125"/>
      <c r="JX52" s="125"/>
      <c r="JY52" s="125"/>
      <c r="JZ52" s="125"/>
      <c r="KA52" s="125"/>
      <c r="KB52" s="125"/>
      <c r="KC52" s="125"/>
      <c r="KD52" s="125"/>
      <c r="KE52" s="125"/>
      <c r="KF52" s="125"/>
      <c r="KG52" s="125"/>
      <c r="KH52" s="125"/>
      <c r="KI52" s="125"/>
      <c r="KJ52" s="125"/>
      <c r="KK52" s="125"/>
      <c r="KL52" s="125"/>
      <c r="KM52" s="125"/>
      <c r="KN52" s="125"/>
      <c r="KO52" s="125">
        <f>データ!BS7</f>
        <v>2474</v>
      </c>
      <c r="KP52" s="125"/>
      <c r="KQ52" s="125"/>
      <c r="KR52" s="125"/>
      <c r="KS52" s="125"/>
      <c r="KT52" s="125"/>
      <c r="KU52" s="125"/>
      <c r="KV52" s="125"/>
      <c r="KW52" s="125"/>
      <c r="KX52" s="125"/>
      <c r="KY52" s="125"/>
      <c r="KZ52" s="125"/>
      <c r="LA52" s="125"/>
      <c r="LB52" s="125"/>
      <c r="LC52" s="125"/>
      <c r="LD52" s="125"/>
      <c r="LE52" s="125"/>
      <c r="LF52" s="125"/>
      <c r="LG52" s="125"/>
      <c r="LH52" s="125">
        <f>データ!BT7</f>
        <v>2008</v>
      </c>
      <c r="LI52" s="125"/>
      <c r="LJ52" s="125"/>
      <c r="LK52" s="125"/>
      <c r="LL52" s="125"/>
      <c r="LM52" s="125"/>
      <c r="LN52" s="125"/>
      <c r="LO52" s="125"/>
      <c r="LP52" s="125"/>
      <c r="LQ52" s="125"/>
      <c r="LR52" s="125"/>
      <c r="LS52" s="125"/>
      <c r="LT52" s="125"/>
      <c r="LU52" s="125"/>
      <c r="LV52" s="125"/>
      <c r="LW52" s="125"/>
      <c r="LX52" s="125"/>
      <c r="LY52" s="125"/>
      <c r="LZ52" s="125"/>
      <c r="MA52" s="125">
        <f>データ!BU7</f>
        <v>-328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3</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9208</v>
      </c>
      <c r="JD53" s="125"/>
      <c r="JE53" s="125"/>
      <c r="JF53" s="125"/>
      <c r="JG53" s="125"/>
      <c r="JH53" s="125"/>
      <c r="JI53" s="125"/>
      <c r="JJ53" s="125"/>
      <c r="JK53" s="125"/>
      <c r="JL53" s="125"/>
      <c r="JM53" s="125"/>
      <c r="JN53" s="125"/>
      <c r="JO53" s="125"/>
      <c r="JP53" s="125"/>
      <c r="JQ53" s="125"/>
      <c r="JR53" s="125"/>
      <c r="JS53" s="125"/>
      <c r="JT53" s="125"/>
      <c r="JU53" s="125"/>
      <c r="JV53" s="125">
        <f>データ!BW7</f>
        <v>8524</v>
      </c>
      <c r="JW53" s="125"/>
      <c r="JX53" s="125"/>
      <c r="JY53" s="125"/>
      <c r="JZ53" s="125"/>
      <c r="KA53" s="125"/>
      <c r="KB53" s="125"/>
      <c r="KC53" s="125"/>
      <c r="KD53" s="125"/>
      <c r="KE53" s="125"/>
      <c r="KF53" s="125"/>
      <c r="KG53" s="125"/>
      <c r="KH53" s="125"/>
      <c r="KI53" s="125"/>
      <c r="KJ53" s="125"/>
      <c r="KK53" s="125"/>
      <c r="KL53" s="125"/>
      <c r="KM53" s="125"/>
      <c r="KN53" s="125"/>
      <c r="KO53" s="125">
        <f>データ!BX7</f>
        <v>6653</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55855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22000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B9CQzgCpvNQ7PBROK1sinFQ003eDjG9TGoOfDHmw1/1iQQaqee5BorkhvswthKtAsh1cg6FBJLD2N5fnmJ83Q==" saltValue="HdOznfaFL+bfb3B9vgAka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89</v>
      </c>
      <c r="AV5" s="59" t="s">
        <v>100</v>
      </c>
      <c r="AW5" s="59" t="s">
        <v>91</v>
      </c>
      <c r="AX5" s="59" t="s">
        <v>92</v>
      </c>
      <c r="AY5" s="59" t="s">
        <v>93</v>
      </c>
      <c r="AZ5" s="59" t="s">
        <v>94</v>
      </c>
      <c r="BA5" s="59" t="s">
        <v>95</v>
      </c>
      <c r="BB5" s="59" t="s">
        <v>96</v>
      </c>
      <c r="BC5" s="59" t="s">
        <v>97</v>
      </c>
      <c r="BD5" s="59" t="s">
        <v>98</v>
      </c>
      <c r="BE5" s="59" t="s">
        <v>99</v>
      </c>
      <c r="BF5" s="59" t="s">
        <v>102</v>
      </c>
      <c r="BG5" s="59" t="s">
        <v>100</v>
      </c>
      <c r="BH5" s="59" t="s">
        <v>103</v>
      </c>
      <c r="BI5" s="59" t="s">
        <v>92</v>
      </c>
      <c r="BJ5" s="59" t="s">
        <v>104</v>
      </c>
      <c r="BK5" s="59" t="s">
        <v>94</v>
      </c>
      <c r="BL5" s="59" t="s">
        <v>95</v>
      </c>
      <c r="BM5" s="59" t="s">
        <v>96</v>
      </c>
      <c r="BN5" s="59" t="s">
        <v>97</v>
      </c>
      <c r="BO5" s="59" t="s">
        <v>98</v>
      </c>
      <c r="BP5" s="59" t="s">
        <v>99</v>
      </c>
      <c r="BQ5" s="59" t="s">
        <v>89</v>
      </c>
      <c r="BR5" s="59" t="s">
        <v>100</v>
      </c>
      <c r="BS5" s="59" t="s">
        <v>105</v>
      </c>
      <c r="BT5" s="59" t="s">
        <v>92</v>
      </c>
      <c r="BU5" s="59" t="s">
        <v>106</v>
      </c>
      <c r="BV5" s="59" t="s">
        <v>94</v>
      </c>
      <c r="BW5" s="59" t="s">
        <v>95</v>
      </c>
      <c r="BX5" s="59" t="s">
        <v>96</v>
      </c>
      <c r="BY5" s="59" t="s">
        <v>97</v>
      </c>
      <c r="BZ5" s="59" t="s">
        <v>98</v>
      </c>
      <c r="CA5" s="59" t="s">
        <v>99</v>
      </c>
      <c r="CB5" s="59" t="s">
        <v>89</v>
      </c>
      <c r="CC5" s="59" t="s">
        <v>100</v>
      </c>
      <c r="CD5" s="59" t="s">
        <v>101</v>
      </c>
      <c r="CE5" s="59" t="s">
        <v>107</v>
      </c>
      <c r="CF5" s="59" t="s">
        <v>93</v>
      </c>
      <c r="CG5" s="59" t="s">
        <v>94</v>
      </c>
      <c r="CH5" s="59" t="s">
        <v>95</v>
      </c>
      <c r="CI5" s="59" t="s">
        <v>96</v>
      </c>
      <c r="CJ5" s="59" t="s">
        <v>97</v>
      </c>
      <c r="CK5" s="59" t="s">
        <v>98</v>
      </c>
      <c r="CL5" s="59" t="s">
        <v>99</v>
      </c>
      <c r="CM5" s="150"/>
      <c r="CN5" s="150"/>
      <c r="CO5" s="59" t="s">
        <v>102</v>
      </c>
      <c r="CP5" s="59" t="s">
        <v>100</v>
      </c>
      <c r="CQ5" s="59" t="s">
        <v>103</v>
      </c>
      <c r="CR5" s="59" t="s">
        <v>92</v>
      </c>
      <c r="CS5" s="59" t="s">
        <v>93</v>
      </c>
      <c r="CT5" s="59" t="s">
        <v>94</v>
      </c>
      <c r="CU5" s="59" t="s">
        <v>95</v>
      </c>
      <c r="CV5" s="59" t="s">
        <v>96</v>
      </c>
      <c r="CW5" s="59" t="s">
        <v>97</v>
      </c>
      <c r="CX5" s="59" t="s">
        <v>98</v>
      </c>
      <c r="CY5" s="59" t="s">
        <v>99</v>
      </c>
      <c r="CZ5" s="59" t="s">
        <v>102</v>
      </c>
      <c r="DA5" s="59" t="s">
        <v>108</v>
      </c>
      <c r="DB5" s="59" t="s">
        <v>91</v>
      </c>
      <c r="DC5" s="59" t="s">
        <v>109</v>
      </c>
      <c r="DD5" s="59" t="s">
        <v>93</v>
      </c>
      <c r="DE5" s="59" t="s">
        <v>94</v>
      </c>
      <c r="DF5" s="59" t="s">
        <v>95</v>
      </c>
      <c r="DG5" s="59" t="s">
        <v>96</v>
      </c>
      <c r="DH5" s="59" t="s">
        <v>97</v>
      </c>
      <c r="DI5" s="59" t="s">
        <v>98</v>
      </c>
      <c r="DJ5" s="59" t="s">
        <v>35</v>
      </c>
      <c r="DK5" s="59" t="s">
        <v>102</v>
      </c>
      <c r="DL5" s="59" t="s">
        <v>110</v>
      </c>
      <c r="DM5" s="59" t="s">
        <v>101</v>
      </c>
      <c r="DN5" s="59" t="s">
        <v>107</v>
      </c>
      <c r="DO5" s="59" t="s">
        <v>93</v>
      </c>
      <c r="DP5" s="59" t="s">
        <v>94</v>
      </c>
      <c r="DQ5" s="59" t="s">
        <v>95</v>
      </c>
      <c r="DR5" s="59" t="s">
        <v>96</v>
      </c>
      <c r="DS5" s="59" t="s">
        <v>97</v>
      </c>
      <c r="DT5" s="59" t="s">
        <v>98</v>
      </c>
      <c r="DU5" s="59" t="s">
        <v>99</v>
      </c>
    </row>
    <row r="6" spans="1:125" s="66" customFormat="1" x14ac:dyDescent="0.15">
      <c r="A6" s="49" t="s">
        <v>111</v>
      </c>
      <c r="B6" s="60">
        <f>B8</f>
        <v>2020</v>
      </c>
      <c r="C6" s="60">
        <f t="shared" ref="C6:X6" si="1">C8</f>
        <v>262021</v>
      </c>
      <c r="D6" s="60">
        <f t="shared" si="1"/>
        <v>47</v>
      </c>
      <c r="E6" s="60">
        <f t="shared" si="1"/>
        <v>14</v>
      </c>
      <c r="F6" s="60">
        <f t="shared" si="1"/>
        <v>0</v>
      </c>
      <c r="G6" s="60">
        <f t="shared" si="1"/>
        <v>5</v>
      </c>
      <c r="H6" s="60" t="str">
        <f>SUBSTITUTE(H8,"　","")</f>
        <v>京都府舞鶴市</v>
      </c>
      <c r="I6" s="60" t="str">
        <f t="shared" si="1"/>
        <v>南田辺駐車場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43</v>
      </c>
      <c r="S6" s="62" t="str">
        <f t="shared" si="1"/>
        <v>公共施設</v>
      </c>
      <c r="T6" s="62" t="str">
        <f t="shared" si="1"/>
        <v>無</v>
      </c>
      <c r="U6" s="63">
        <f t="shared" si="1"/>
        <v>1989</v>
      </c>
      <c r="V6" s="63">
        <f t="shared" si="1"/>
        <v>71</v>
      </c>
      <c r="W6" s="63">
        <f t="shared" si="1"/>
        <v>100</v>
      </c>
      <c r="X6" s="62" t="str">
        <f t="shared" si="1"/>
        <v>無</v>
      </c>
      <c r="Y6" s="64">
        <f>IF(Y8="-",NA(),Y8)</f>
        <v>158.1</v>
      </c>
      <c r="Z6" s="64">
        <f t="shared" ref="Z6:AH6" si="2">IF(Z8="-",NA(),Z8)</f>
        <v>151.5</v>
      </c>
      <c r="AA6" s="64">
        <f t="shared" si="2"/>
        <v>187.5</v>
      </c>
      <c r="AB6" s="64">
        <f t="shared" si="2"/>
        <v>175.1</v>
      </c>
      <c r="AC6" s="64">
        <f t="shared" si="2"/>
        <v>90.7</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36.700000000000003</v>
      </c>
      <c r="BG6" s="64">
        <f t="shared" ref="BG6:BO6" si="5">IF(BG8="-",NA(),BG8)</f>
        <v>33.9</v>
      </c>
      <c r="BH6" s="64">
        <f t="shared" si="5"/>
        <v>36.700000000000003</v>
      </c>
      <c r="BI6" s="64">
        <f t="shared" si="5"/>
        <v>42.3</v>
      </c>
      <c r="BJ6" s="64">
        <f t="shared" si="5"/>
        <v>-11</v>
      </c>
      <c r="BK6" s="64">
        <f t="shared" si="5"/>
        <v>37.4</v>
      </c>
      <c r="BL6" s="64">
        <f t="shared" si="5"/>
        <v>28.9</v>
      </c>
      <c r="BM6" s="64">
        <f t="shared" si="5"/>
        <v>35.700000000000003</v>
      </c>
      <c r="BN6" s="64">
        <f t="shared" si="5"/>
        <v>30</v>
      </c>
      <c r="BO6" s="64">
        <f t="shared" si="5"/>
        <v>-52.1</v>
      </c>
      <c r="BP6" s="61" t="str">
        <f>IF(BP8="-","",IF(BP8="-","【-】","【"&amp;SUBSTITUTE(TEXT(BP8,"#,##0.0"),"-","△")&amp;"】"))</f>
        <v>【△65.9】</v>
      </c>
      <c r="BQ6" s="65">
        <f>IF(BQ8="-",NA(),BQ8)</f>
        <v>1881</v>
      </c>
      <c r="BR6" s="65">
        <f t="shared" ref="BR6:BZ6" si="6">IF(BR8="-",NA(),BR8)</f>
        <v>1571</v>
      </c>
      <c r="BS6" s="65">
        <f t="shared" si="6"/>
        <v>2474</v>
      </c>
      <c r="BT6" s="65">
        <f t="shared" si="6"/>
        <v>2008</v>
      </c>
      <c r="BU6" s="65">
        <f t="shared" si="6"/>
        <v>-328</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112</v>
      </c>
      <c r="CM6" s="63">
        <f t="shared" ref="CM6:CN6" si="7">CM8</f>
        <v>55855</v>
      </c>
      <c r="CN6" s="63">
        <f t="shared" si="7"/>
        <v>22000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185.9</v>
      </c>
      <c r="DL6" s="64">
        <f t="shared" ref="DL6:DT6" si="9">IF(DL8="-",NA(),DL8)</f>
        <v>181.7</v>
      </c>
      <c r="DM6" s="64">
        <f t="shared" si="9"/>
        <v>188.7</v>
      </c>
      <c r="DN6" s="64">
        <f t="shared" si="9"/>
        <v>202.8</v>
      </c>
      <c r="DO6" s="64">
        <f t="shared" si="9"/>
        <v>171.8</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113</v>
      </c>
      <c r="B7" s="60">
        <f t="shared" ref="B7:X7" si="10">B8</f>
        <v>2020</v>
      </c>
      <c r="C7" s="60">
        <f t="shared" si="10"/>
        <v>262021</v>
      </c>
      <c r="D7" s="60">
        <f t="shared" si="10"/>
        <v>47</v>
      </c>
      <c r="E7" s="60">
        <f t="shared" si="10"/>
        <v>14</v>
      </c>
      <c r="F7" s="60">
        <f t="shared" si="10"/>
        <v>0</v>
      </c>
      <c r="G7" s="60">
        <f t="shared" si="10"/>
        <v>5</v>
      </c>
      <c r="H7" s="60" t="str">
        <f t="shared" si="10"/>
        <v>京都府　舞鶴市</v>
      </c>
      <c r="I7" s="60" t="str">
        <f t="shared" si="10"/>
        <v>南田辺駐車場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43</v>
      </c>
      <c r="S7" s="62" t="str">
        <f t="shared" si="10"/>
        <v>公共施設</v>
      </c>
      <c r="T7" s="62" t="str">
        <f t="shared" si="10"/>
        <v>無</v>
      </c>
      <c r="U7" s="63">
        <f t="shared" si="10"/>
        <v>1989</v>
      </c>
      <c r="V7" s="63">
        <f t="shared" si="10"/>
        <v>71</v>
      </c>
      <c r="W7" s="63">
        <f t="shared" si="10"/>
        <v>100</v>
      </c>
      <c r="X7" s="62" t="str">
        <f t="shared" si="10"/>
        <v>無</v>
      </c>
      <c r="Y7" s="64">
        <f>Y8</f>
        <v>158.1</v>
      </c>
      <c r="Z7" s="64">
        <f t="shared" ref="Z7:AH7" si="11">Z8</f>
        <v>151.5</v>
      </c>
      <c r="AA7" s="64">
        <f t="shared" si="11"/>
        <v>187.5</v>
      </c>
      <c r="AB7" s="64">
        <f t="shared" si="11"/>
        <v>175.1</v>
      </c>
      <c r="AC7" s="64">
        <f t="shared" si="11"/>
        <v>90.7</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36.700000000000003</v>
      </c>
      <c r="BG7" s="64">
        <f t="shared" ref="BG7:BO7" si="14">BG8</f>
        <v>33.9</v>
      </c>
      <c r="BH7" s="64">
        <f t="shared" si="14"/>
        <v>36.700000000000003</v>
      </c>
      <c r="BI7" s="64">
        <f t="shared" si="14"/>
        <v>42.3</v>
      </c>
      <c r="BJ7" s="64">
        <f t="shared" si="14"/>
        <v>-11</v>
      </c>
      <c r="BK7" s="64">
        <f t="shared" si="14"/>
        <v>37.4</v>
      </c>
      <c r="BL7" s="64">
        <f t="shared" si="14"/>
        <v>28.9</v>
      </c>
      <c r="BM7" s="64">
        <f t="shared" si="14"/>
        <v>35.700000000000003</v>
      </c>
      <c r="BN7" s="64">
        <f t="shared" si="14"/>
        <v>30</v>
      </c>
      <c r="BO7" s="64">
        <f t="shared" si="14"/>
        <v>-52.1</v>
      </c>
      <c r="BP7" s="61"/>
      <c r="BQ7" s="65">
        <f>BQ8</f>
        <v>1881</v>
      </c>
      <c r="BR7" s="65">
        <f t="shared" ref="BR7:BZ7" si="15">BR8</f>
        <v>1571</v>
      </c>
      <c r="BS7" s="65">
        <f t="shared" si="15"/>
        <v>2474</v>
      </c>
      <c r="BT7" s="65">
        <f t="shared" si="15"/>
        <v>2008</v>
      </c>
      <c r="BU7" s="65">
        <f t="shared" si="15"/>
        <v>-328</v>
      </c>
      <c r="BV7" s="65">
        <f t="shared" si="15"/>
        <v>9208</v>
      </c>
      <c r="BW7" s="65">
        <f t="shared" si="15"/>
        <v>8524</v>
      </c>
      <c r="BX7" s="65">
        <f t="shared" si="15"/>
        <v>6653</v>
      </c>
      <c r="BY7" s="65">
        <f t="shared" si="15"/>
        <v>6991</v>
      </c>
      <c r="BZ7" s="65">
        <f t="shared" si="15"/>
        <v>1045</v>
      </c>
      <c r="CA7" s="63"/>
      <c r="CB7" s="64" t="s">
        <v>114</v>
      </c>
      <c r="CC7" s="64" t="s">
        <v>114</v>
      </c>
      <c r="CD7" s="64" t="s">
        <v>114</v>
      </c>
      <c r="CE7" s="64" t="s">
        <v>114</v>
      </c>
      <c r="CF7" s="64" t="s">
        <v>114</v>
      </c>
      <c r="CG7" s="64" t="s">
        <v>114</v>
      </c>
      <c r="CH7" s="64" t="s">
        <v>114</v>
      </c>
      <c r="CI7" s="64" t="s">
        <v>114</v>
      </c>
      <c r="CJ7" s="64" t="s">
        <v>114</v>
      </c>
      <c r="CK7" s="64" t="s">
        <v>112</v>
      </c>
      <c r="CL7" s="61"/>
      <c r="CM7" s="63">
        <f>CM8</f>
        <v>55855</v>
      </c>
      <c r="CN7" s="63">
        <f>CN8</f>
        <v>22000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185.9</v>
      </c>
      <c r="DL7" s="64">
        <f t="shared" ref="DL7:DT7" si="17">DL8</f>
        <v>181.7</v>
      </c>
      <c r="DM7" s="64">
        <f t="shared" si="17"/>
        <v>188.7</v>
      </c>
      <c r="DN7" s="64">
        <f t="shared" si="17"/>
        <v>202.8</v>
      </c>
      <c r="DO7" s="64">
        <f t="shared" si="17"/>
        <v>171.8</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262021</v>
      </c>
      <c r="D8" s="67">
        <v>47</v>
      </c>
      <c r="E8" s="67">
        <v>14</v>
      </c>
      <c r="F8" s="67">
        <v>0</v>
      </c>
      <c r="G8" s="67">
        <v>5</v>
      </c>
      <c r="H8" s="67" t="s">
        <v>116</v>
      </c>
      <c r="I8" s="67" t="s">
        <v>117</v>
      </c>
      <c r="J8" s="67" t="s">
        <v>118</v>
      </c>
      <c r="K8" s="67" t="s">
        <v>119</v>
      </c>
      <c r="L8" s="67" t="s">
        <v>120</v>
      </c>
      <c r="M8" s="67" t="s">
        <v>121</v>
      </c>
      <c r="N8" s="67" t="s">
        <v>122</v>
      </c>
      <c r="O8" s="68" t="s">
        <v>123</v>
      </c>
      <c r="P8" s="69" t="s">
        <v>124</v>
      </c>
      <c r="Q8" s="69" t="s">
        <v>125</v>
      </c>
      <c r="R8" s="70">
        <v>43</v>
      </c>
      <c r="S8" s="69" t="s">
        <v>126</v>
      </c>
      <c r="T8" s="69" t="s">
        <v>127</v>
      </c>
      <c r="U8" s="70">
        <v>1989</v>
      </c>
      <c r="V8" s="70">
        <v>71</v>
      </c>
      <c r="W8" s="70">
        <v>100</v>
      </c>
      <c r="X8" s="69" t="s">
        <v>127</v>
      </c>
      <c r="Y8" s="71">
        <v>158.1</v>
      </c>
      <c r="Z8" s="71">
        <v>151.5</v>
      </c>
      <c r="AA8" s="71">
        <v>187.5</v>
      </c>
      <c r="AB8" s="71">
        <v>175.1</v>
      </c>
      <c r="AC8" s="71">
        <v>90.7</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36.700000000000003</v>
      </c>
      <c r="BG8" s="71">
        <v>33.9</v>
      </c>
      <c r="BH8" s="71">
        <v>36.700000000000003</v>
      </c>
      <c r="BI8" s="71">
        <v>42.3</v>
      </c>
      <c r="BJ8" s="71">
        <v>-11</v>
      </c>
      <c r="BK8" s="71">
        <v>37.4</v>
      </c>
      <c r="BL8" s="71">
        <v>28.9</v>
      </c>
      <c r="BM8" s="71">
        <v>35.700000000000003</v>
      </c>
      <c r="BN8" s="71">
        <v>30</v>
      </c>
      <c r="BO8" s="71">
        <v>-52.1</v>
      </c>
      <c r="BP8" s="68">
        <v>-65.900000000000006</v>
      </c>
      <c r="BQ8" s="72">
        <v>1881</v>
      </c>
      <c r="BR8" s="72">
        <v>1571</v>
      </c>
      <c r="BS8" s="72">
        <v>2474</v>
      </c>
      <c r="BT8" s="73">
        <v>2008</v>
      </c>
      <c r="BU8" s="73">
        <v>-328</v>
      </c>
      <c r="BV8" s="72">
        <v>9208</v>
      </c>
      <c r="BW8" s="72">
        <v>8524</v>
      </c>
      <c r="BX8" s="72">
        <v>6653</v>
      </c>
      <c r="BY8" s="72">
        <v>6991</v>
      </c>
      <c r="BZ8" s="72">
        <v>1045</v>
      </c>
      <c r="CA8" s="70">
        <v>3932</v>
      </c>
      <c r="CB8" s="71" t="s">
        <v>120</v>
      </c>
      <c r="CC8" s="71" t="s">
        <v>120</v>
      </c>
      <c r="CD8" s="71" t="s">
        <v>120</v>
      </c>
      <c r="CE8" s="71" t="s">
        <v>120</v>
      </c>
      <c r="CF8" s="71" t="s">
        <v>120</v>
      </c>
      <c r="CG8" s="71" t="s">
        <v>120</v>
      </c>
      <c r="CH8" s="71" t="s">
        <v>120</v>
      </c>
      <c r="CI8" s="71" t="s">
        <v>120</v>
      </c>
      <c r="CJ8" s="71" t="s">
        <v>120</v>
      </c>
      <c r="CK8" s="71" t="s">
        <v>120</v>
      </c>
      <c r="CL8" s="68" t="s">
        <v>120</v>
      </c>
      <c r="CM8" s="70">
        <v>55855</v>
      </c>
      <c r="CN8" s="70">
        <v>22000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40</v>
      </c>
      <c r="DF8" s="71">
        <v>33.200000000000003</v>
      </c>
      <c r="DG8" s="71">
        <v>21.3</v>
      </c>
      <c r="DH8" s="71">
        <v>18.2</v>
      </c>
      <c r="DI8" s="71">
        <v>764.6</v>
      </c>
      <c r="DJ8" s="68">
        <v>183.4</v>
      </c>
      <c r="DK8" s="71">
        <v>185.9</v>
      </c>
      <c r="DL8" s="71">
        <v>181.7</v>
      </c>
      <c r="DM8" s="71">
        <v>188.7</v>
      </c>
      <c r="DN8" s="71">
        <v>202.8</v>
      </c>
      <c r="DO8" s="71">
        <v>171.8</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優紀</dc:creator>
  <cp:lastModifiedBy>久芝　正成</cp:lastModifiedBy>
  <dcterms:created xsi:type="dcterms:W3CDTF">2022-02-24T08:21:51Z</dcterms:created>
  <dcterms:modified xsi:type="dcterms:W3CDTF">2022-02-25T06:18:52Z</dcterms:modified>
</cp:coreProperties>
</file>