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３年度\20220105公営企業に係る経営比較分析表（令和２年度決算）の分析等について（依頼）\04 HPアップ版\03 舞鶴市\"/>
    </mc:Choice>
  </mc:AlternateContent>
  <xr:revisionPtr revIDLastSave="0" documentId="13_ncr:1_{9A3BB37D-3337-4177-8B6A-729F428A0049}" xr6:coauthVersionLast="36" xr6:coauthVersionMax="36" xr10:uidLastSave="{00000000-0000-0000-0000-000000000000}"/>
  <workbookProtection workbookAlgorithmName="SHA-512" workbookHashValue="WjH2Rb48ispBJcqsyTIDnbl8Ra84WcdKbFt1UbsCUTKDliftjE2ESuUc9oeyC9bxy1OFZEgvcvlj4Ll2oTvkUg==" workbookSaltValue="oJdkOuu1uejK4kRKSYAYHA==" workbookSpinCount="100000" lockStructure="1"/>
  <bookViews>
    <workbookView xWindow="0" yWindow="0" windowWidth="19170" windowHeight="670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N53" i="4" s="1"/>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LH31" i="4"/>
  <c r="KO31" i="4"/>
  <c r="JV31" i="4"/>
  <c r="JC31" i="4"/>
  <c r="HJ31" i="4"/>
  <c r="GQ31" i="4"/>
  <c r="FX31" i="4"/>
  <c r="FE31" i="4"/>
  <c r="EL31" i="4"/>
  <c r="CS31" i="4"/>
  <c r="BZ31" i="4"/>
  <c r="BG31" i="4"/>
  <c r="AN31" i="4"/>
  <c r="U31" i="4"/>
  <c r="LJ10" i="4"/>
  <c r="JQ10" i="4"/>
  <c r="HX10" i="4"/>
  <c r="DU10" i="4"/>
  <c r="B10" i="4"/>
  <c r="LJ8" i="4"/>
  <c r="JQ8" i="4"/>
  <c r="HX8" i="4"/>
  <c r="FJ8" i="4"/>
  <c r="DU8" i="4"/>
  <c r="CF8" i="4"/>
  <c r="B8" i="4"/>
  <c r="B6" i="4"/>
  <c r="MA51" i="4" l="1"/>
  <c r="MI76" i="4"/>
  <c r="HJ51" i="4"/>
  <c r="MA30" i="4"/>
  <c r="IT76" i="4"/>
  <c r="CS51" i="4"/>
  <c r="HJ30" i="4"/>
  <c r="CS30" i="4"/>
  <c r="BZ76" i="4"/>
  <c r="C11" i="5"/>
  <c r="D11" i="5"/>
  <c r="E11" i="5"/>
  <c r="B11" i="5"/>
  <c r="BK76" i="4" l="1"/>
  <c r="LH51" i="4"/>
  <c r="BZ30" i="4"/>
  <c r="LT76" i="4"/>
  <c r="GQ51" i="4"/>
  <c r="LH30" i="4"/>
  <c r="IE76" i="4"/>
  <c r="GQ30" i="4"/>
  <c r="BZ51" i="4"/>
  <c r="BG30" i="4"/>
  <c r="AV76" i="4"/>
  <c r="KO51" i="4"/>
  <c r="FX51" i="4"/>
  <c r="HP76" i="4"/>
  <c r="FX30" i="4"/>
  <c r="LE76" i="4"/>
  <c r="KO30" i="4"/>
  <c r="BG51" i="4"/>
  <c r="KP76" i="4"/>
  <c r="HA76" i="4"/>
  <c r="AN51" i="4"/>
  <c r="FE30" i="4"/>
  <c r="AN30" i="4"/>
  <c r="FE51" i="4"/>
  <c r="AG76" i="4"/>
  <c r="JV51" i="4"/>
  <c r="JV30" i="4"/>
  <c r="KA76" i="4"/>
  <c r="EL51" i="4"/>
  <c r="JC30" i="4"/>
  <c r="JC51" i="4"/>
  <c r="GL76" i="4"/>
  <c r="U51" i="4"/>
  <c r="EL30" i="4"/>
  <c r="U30" i="4"/>
  <c r="R76"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<sst xmlns="http://schemas.openxmlformats.org/spreadsheetml/2006/main" count="278" uniqueCount="135">
  <si>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</si>
  <si>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</si>
  <si>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</si>
  <si>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</si>
  <si>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</si>
  <si>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</si>
  <si>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</si>
  <si>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</si>
  <si>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</si>
  <si>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</si>
  <si>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</si>
  <si>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</si>
  <si>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</si>
  <si>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</si>
  <si>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</si>
  <si>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</si>
  <si>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</si>
  <si>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</si>
  <si>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</si>
  <si>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</si>
  <si>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</si>
  <si>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</si>
  <si>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</si>
  <si>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</si>
  <si>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</si>
  <si>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</si>
  <si>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</si>
  <si>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</si>
  <si>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</si>
  <si>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</si>
  <si>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</si>
  <si>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</si>
  <si>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</si>
  <si>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</si>
  <si>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</si>
  <si>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</si>
  <si>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</si>
  <si>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</si>
  <si>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</si>
  <si>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</si>
  <si>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</si>
  <si>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</si>
  <si>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</si>
  <si>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</si>
  <si>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</si>
  <si>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</si>
  <si>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</si>
  <si>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</si>
  <si>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</si>
  <si>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</si>
  <si>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</si>
  <si>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</si>
  <si>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</si>
  <si>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</si>
  <si>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</si>
  <si>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</si>
  <si>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</si>
  <si>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</si>
  <si>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</si>
  <si>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</si>
  <si>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</si>
  <si>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</si>
  <si>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</si>
  <si>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</si>
  <si>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</si>
  <si>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</si>
  <si>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</si>
  <si>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</si>
  <si>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</si>
  <si>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</si>
  <si>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</si>
  <si>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</si>
  <si>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</si>
  <si>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</si>
  <si>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</si>
  <si>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</si>
  <si>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</si>
  <si>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</si>
  <si>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</si>
  <si>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</si>
  <si>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</si>
  <si>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</si>
  <si>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</si>
  <si>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</si>
  <si>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</si>
  <si>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</si>
  <si>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</si>
  <si>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</si>
  <si>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</si>
  <si>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</si>
  <si>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</si>
  <si>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</si>
  <si>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</si>
  <si>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</si>
  <si>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</si>
  <si>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</si>
  <si>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</si>
  <si>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</si>
  <si>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</si>
  <si>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</si>
  <si>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</si>
  <si>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</si>
  <si>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</si>
  <si>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当該値(N-1)</t>
    <phoneticPr fontId="5"/>
  </si>
  <si>
    <t>当該値(N-4)</t>
    <phoneticPr fontId="5"/>
  </si>
  <si>
    <t>当該値(N-3)</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</si>
  <si>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</si>
  <si>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</si>
  <si>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</si>
  <si>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</si>
  <si>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</si>
  <si>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</si>
  <si>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</si>
  <si>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</si>
  <si>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京都府　舞鶴市</t>
  </si>
  <si>
    <t>西舞鶴駅駐車場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</si>
  <si>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</si>
  <si>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</si>
  <si>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</si>
  <si>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</si>
  <si>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</si>
  <si>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</si>
  <si>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</si>
  <si>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</si>
  <si>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</si>
  <si>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</si>
  <si>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</si>
  <si>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</si>
  <si>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</si>
  <si>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</si>
  <si>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</si>
  <si>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近年、減少傾向にあった収益的収支比率は、回復基調が垣間見えたが、コロナ禍の影響及び補助金が減額になり、EBITDAの数値は大幅に減少しています。</t>
    <rPh sb="1" eb="3">
      <t>キンネン</t>
    </rPh>
    <rPh sb="4" eb="6">
      <t>ゲンショウ</t>
    </rPh>
    <rPh sb="6" eb="8">
      <t>ケイコウ</t>
    </rPh>
    <rPh sb="12" eb="14">
      <t>シュウエキ</t>
    </rPh>
    <rPh sb="14" eb="15">
      <t>テキ</t>
    </rPh>
    <rPh sb="15" eb="17">
      <t>シュウシ</t>
    </rPh>
    <rPh sb="17" eb="19">
      <t>ヒリツ</t>
    </rPh>
    <rPh sb="21" eb="23">
      <t>カイフク</t>
    </rPh>
    <rPh sb="23" eb="25">
      <t>キチョウ</t>
    </rPh>
    <rPh sb="26" eb="29">
      <t>カイマミ</t>
    </rPh>
    <rPh sb="36" eb="37">
      <t>カ</t>
    </rPh>
    <rPh sb="38" eb="40">
      <t>エイキョウ</t>
    </rPh>
    <rPh sb="40" eb="41">
      <t>オヨ</t>
    </rPh>
    <rPh sb="42" eb="45">
      <t>ホジョキン</t>
    </rPh>
    <rPh sb="46" eb="48">
      <t>ゲンガク</t>
    </rPh>
    <rPh sb="59" eb="61">
      <t>スウチ</t>
    </rPh>
    <rPh sb="62" eb="64">
      <t>オオハバ</t>
    </rPh>
    <rPh sb="65" eb="67">
      <t>ゲンショウ</t>
    </rPh>
    <phoneticPr fontId="5"/>
  </si>
  <si>
    <t>　本駐車場は、JR駅に隣接し、公共交通機関の利用促進を目的としています。JRやKTRや高速バスなどの利用者が本駐車場を利用するため、安定した稼働率を保っていたが、コロナ禍の影響で激減しています。</t>
    <rPh sb="1" eb="2">
      <t>ホン</t>
    </rPh>
    <rPh sb="2" eb="4">
      <t>チュウシャ</t>
    </rPh>
    <rPh sb="4" eb="5">
      <t>バ</t>
    </rPh>
    <rPh sb="9" eb="10">
      <t>エキ</t>
    </rPh>
    <rPh sb="11" eb="13">
      <t>リンセツ</t>
    </rPh>
    <rPh sb="15" eb="17">
      <t>コウキョウ</t>
    </rPh>
    <rPh sb="17" eb="19">
      <t>コウツウ</t>
    </rPh>
    <rPh sb="19" eb="21">
      <t>キカン</t>
    </rPh>
    <rPh sb="22" eb="24">
      <t>リヨウ</t>
    </rPh>
    <rPh sb="24" eb="26">
      <t>ソクシン</t>
    </rPh>
    <rPh sb="27" eb="29">
      <t>モクテキ</t>
    </rPh>
    <rPh sb="43" eb="45">
      <t>コウソク</t>
    </rPh>
    <rPh sb="50" eb="53">
      <t>リヨウシャ</t>
    </rPh>
    <rPh sb="54" eb="55">
      <t>ホン</t>
    </rPh>
    <rPh sb="55" eb="57">
      <t>チュウシャ</t>
    </rPh>
    <rPh sb="57" eb="58">
      <t>バ</t>
    </rPh>
    <rPh sb="59" eb="61">
      <t>リヨウ</t>
    </rPh>
    <rPh sb="66" eb="68">
      <t>アンテイ</t>
    </rPh>
    <rPh sb="70" eb="72">
      <t>カドウ</t>
    </rPh>
    <rPh sb="72" eb="73">
      <t>リツ</t>
    </rPh>
    <rPh sb="74" eb="75">
      <t>タモ</t>
    </rPh>
    <rPh sb="84" eb="85">
      <t>カ</t>
    </rPh>
    <rPh sb="86" eb="88">
      <t>エイキョウ</t>
    </rPh>
    <rPh sb="89" eb="91">
      <t>ゲキゲン</t>
    </rPh>
    <phoneticPr fontId="5"/>
  </si>
  <si>
    <t>　一時期下落傾向にあった周辺地価は、昨今では下げ止まり傾向にあり、市内では高い水準にあります。つまり、資産価値は高いものであるが、車が主要な交通手段である本市にとっては、駅前駐車場は重要であり、不可欠なものと考えています。</t>
    <rPh sb="1" eb="3">
      <t>イチジ</t>
    </rPh>
    <rPh sb="3" eb="4">
      <t>キ</t>
    </rPh>
    <rPh sb="4" eb="6">
      <t>ゲラク</t>
    </rPh>
    <rPh sb="6" eb="8">
      <t>ケイコウ</t>
    </rPh>
    <rPh sb="12" eb="14">
      <t>シュウヘン</t>
    </rPh>
    <rPh sb="14" eb="16">
      <t>チカ</t>
    </rPh>
    <rPh sb="18" eb="20">
      <t>サッコン</t>
    </rPh>
    <rPh sb="22" eb="23">
      <t>サ</t>
    </rPh>
    <rPh sb="24" eb="25">
      <t>ド</t>
    </rPh>
    <rPh sb="27" eb="29">
      <t>ケイコウ</t>
    </rPh>
    <rPh sb="33" eb="35">
      <t>シナイ</t>
    </rPh>
    <rPh sb="37" eb="38">
      <t>タカ</t>
    </rPh>
    <rPh sb="39" eb="41">
      <t>スイジュン</t>
    </rPh>
    <rPh sb="51" eb="53">
      <t>シサン</t>
    </rPh>
    <rPh sb="53" eb="55">
      <t>カチ</t>
    </rPh>
    <rPh sb="56" eb="57">
      <t>タカ</t>
    </rPh>
    <rPh sb="65" eb="66">
      <t>クルマ</t>
    </rPh>
    <rPh sb="67" eb="69">
      <t>シュヨウ</t>
    </rPh>
    <rPh sb="70" eb="72">
      <t>コウツウ</t>
    </rPh>
    <rPh sb="72" eb="74">
      <t>シュダン</t>
    </rPh>
    <rPh sb="77" eb="79">
      <t>ホンシ</t>
    </rPh>
    <rPh sb="85" eb="87">
      <t>エキマエ</t>
    </rPh>
    <rPh sb="87" eb="89">
      <t>チュウシャ</t>
    </rPh>
    <rPh sb="89" eb="90">
      <t>バ</t>
    </rPh>
    <rPh sb="91" eb="93">
      <t>ジュウヨウ</t>
    </rPh>
    <rPh sb="97" eb="100">
      <t>フカケツ</t>
    </rPh>
    <rPh sb="104" eb="105">
      <t>カンガ</t>
    </rPh>
    <phoneticPr fontId="5"/>
  </si>
  <si>
    <t>　一定の需要があり、JRの利用促進など市の施策の一部を担っており、公共駐車場としての役割を果たしています。また、他の駐車場と比較しても最も経営が安定している施設といえます。
　令和４年度に予定している駐車場料金の変更も踏まえ、一括管理委託などにより効率的かつ健全な駐車場経営を行う必要があります。</t>
    <rPh sb="1" eb="3">
      <t>イッテイ</t>
    </rPh>
    <rPh sb="4" eb="6">
      <t>ジュヨウ</t>
    </rPh>
    <rPh sb="13" eb="15">
      <t>リヨウ</t>
    </rPh>
    <rPh sb="15" eb="17">
      <t>ソクシン</t>
    </rPh>
    <rPh sb="19" eb="20">
      <t>シ</t>
    </rPh>
    <rPh sb="21" eb="23">
      <t>シサク</t>
    </rPh>
    <rPh sb="24" eb="26">
      <t>イチブ</t>
    </rPh>
    <rPh sb="27" eb="28">
      <t>ニナ</t>
    </rPh>
    <rPh sb="33" eb="35">
      <t>コウキョウ</t>
    </rPh>
    <rPh sb="35" eb="37">
      <t>チュウシャ</t>
    </rPh>
    <rPh sb="37" eb="38">
      <t>バ</t>
    </rPh>
    <rPh sb="42" eb="44">
      <t>ヤクワリ</t>
    </rPh>
    <rPh sb="45" eb="46">
      <t>ハ</t>
    </rPh>
    <rPh sb="56" eb="57">
      <t>タ</t>
    </rPh>
    <rPh sb="58" eb="60">
      <t>チュウシャ</t>
    </rPh>
    <rPh sb="60" eb="61">
      <t>バ</t>
    </rPh>
    <rPh sb="62" eb="64">
      <t>ヒカク</t>
    </rPh>
    <rPh sb="67" eb="68">
      <t>モット</t>
    </rPh>
    <rPh sb="69" eb="71">
      <t>ケイエイ</t>
    </rPh>
    <rPh sb="72" eb="74">
      <t>アンテイ</t>
    </rPh>
    <rPh sb="78" eb="80">
      <t>シセツ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</si>
</sst>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343.8</c:v>
                </c:pt>
                <c:pt idx="1">
                  <c:v>332</c:v>
                </c:pt>
                <c:pt idx="2">
                  <c:v>296.7</c:v>
                </c:pt>
                <c:pt idx="3">
                  <c:v>330.4</c:v>
                </c:pt>
                <c:pt idx="4">
                  <c:v>160.1</c:v>
                </c:pt>
              </c:numCache>
            </c:numRef>
          </c:val>
          <c:extLst>
            <c:ext xmlns:c16="http://schemas.microsoft.com/office/drawing/2014/chart" uri="{C3380CC4-5D6E-409C-BE32-E72D297353CC}">
              <c16:uniqueId val="{00000000-36F8-41F8-8435-6C6646DE459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36F8-41F8-8435-6C6646DE459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817-4A10-A371-223320E33EB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D817-4A10-A371-223320E33EB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51F6-42B8-BF61-A9846083FA0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1F6-42B8-BF61-A9846083FA0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DB8-4A7D-AAC1-E7D33A81881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DB8-4A7D-AAC1-E7D33A81881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532-4B7F-A2F8-E6522953B8B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9532-4B7F-A2F8-E6522953B8B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005-42E8-ABCE-74E318368DD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A005-42E8-ABCE-74E318368DD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101.6</c:v>
                </c:pt>
                <c:pt idx="1">
                  <c:v>100.8</c:v>
                </c:pt>
                <c:pt idx="2">
                  <c:v>102.4</c:v>
                </c:pt>
                <c:pt idx="3">
                  <c:v>99.2</c:v>
                </c:pt>
                <c:pt idx="4">
                  <c:v>48.8</c:v>
                </c:pt>
              </c:numCache>
            </c:numRef>
          </c:val>
          <c:extLst>
            <c:ext xmlns:c16="http://schemas.microsoft.com/office/drawing/2014/chart" uri="{C3380CC4-5D6E-409C-BE32-E72D297353CC}">
              <c16:uniqueId val="{00000000-7D70-4D80-8EBA-05298357B84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7D70-4D80-8EBA-05298357B84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59.5</c:v>
                </c:pt>
                <c:pt idx="1">
                  <c:v>58.3</c:v>
                </c:pt>
                <c:pt idx="2">
                  <c:v>60.9</c:v>
                </c:pt>
                <c:pt idx="3">
                  <c:v>63.6</c:v>
                </c:pt>
                <c:pt idx="4">
                  <c:v>22.5</c:v>
                </c:pt>
              </c:numCache>
            </c:numRef>
          </c:val>
          <c:extLst>
            <c:ext xmlns:c16="http://schemas.microsoft.com/office/drawing/2014/chart" uri="{C3380CC4-5D6E-409C-BE32-E72D297353CC}">
              <c16:uniqueId val="{00000000-EF38-4116-A587-E88E3D306B6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EF38-4116-A587-E88E3D306B6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13488</c:v>
                </c:pt>
                <c:pt idx="1">
                  <c:v>13149</c:v>
                </c:pt>
                <c:pt idx="2">
                  <c:v>10454</c:v>
                </c:pt>
                <c:pt idx="3">
                  <c:v>10537</c:v>
                </c:pt>
                <c:pt idx="4">
                  <c:v>2512</c:v>
                </c:pt>
              </c:numCache>
            </c:numRef>
          </c:val>
          <c:extLst>
            <c:ext xmlns:c16="http://schemas.microsoft.com/office/drawing/2014/chart" uri="{C3380CC4-5D6E-409C-BE32-E72D297353CC}">
              <c16:uniqueId val="{00000000-AFAD-46E2-B430-7A0D0679E6E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AFAD-46E2-B430-7A0D0679E6E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京都府舞鶴市　西舞鶴駅駐車場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3362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123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343.8</v>
      </c>
      <c r="V31" s="110"/>
      <c r="W31" s="110"/>
      <c r="X31" s="110"/>
      <c r="Y31" s="110"/>
      <c r="Z31" s="110"/>
      <c r="AA31" s="110"/>
      <c r="AB31" s="110"/>
      <c r="AC31" s="110"/>
      <c r="AD31" s="110"/>
      <c r="AE31" s="110"/>
      <c r="AF31" s="110"/>
      <c r="AG31" s="110"/>
      <c r="AH31" s="110"/>
      <c r="AI31" s="110"/>
      <c r="AJ31" s="110"/>
      <c r="AK31" s="110"/>
      <c r="AL31" s="110"/>
      <c r="AM31" s="110"/>
      <c r="AN31" s="110">
        <f>データ!Z7</f>
        <v>332</v>
      </c>
      <c r="AO31" s="110"/>
      <c r="AP31" s="110"/>
      <c r="AQ31" s="110"/>
      <c r="AR31" s="110"/>
      <c r="AS31" s="110"/>
      <c r="AT31" s="110"/>
      <c r="AU31" s="110"/>
      <c r="AV31" s="110"/>
      <c r="AW31" s="110"/>
      <c r="AX31" s="110"/>
      <c r="AY31" s="110"/>
      <c r="AZ31" s="110"/>
      <c r="BA31" s="110"/>
      <c r="BB31" s="110"/>
      <c r="BC31" s="110"/>
      <c r="BD31" s="110"/>
      <c r="BE31" s="110"/>
      <c r="BF31" s="110"/>
      <c r="BG31" s="110">
        <f>データ!AA7</f>
        <v>296.7</v>
      </c>
      <c r="BH31" s="110"/>
      <c r="BI31" s="110"/>
      <c r="BJ31" s="110"/>
      <c r="BK31" s="110"/>
      <c r="BL31" s="110"/>
      <c r="BM31" s="110"/>
      <c r="BN31" s="110"/>
      <c r="BO31" s="110"/>
      <c r="BP31" s="110"/>
      <c r="BQ31" s="110"/>
      <c r="BR31" s="110"/>
      <c r="BS31" s="110"/>
      <c r="BT31" s="110"/>
      <c r="BU31" s="110"/>
      <c r="BV31" s="110"/>
      <c r="BW31" s="110"/>
      <c r="BX31" s="110"/>
      <c r="BY31" s="110"/>
      <c r="BZ31" s="110">
        <f>データ!AB7</f>
        <v>330.4</v>
      </c>
      <c r="CA31" s="110"/>
      <c r="CB31" s="110"/>
      <c r="CC31" s="110"/>
      <c r="CD31" s="110"/>
      <c r="CE31" s="110"/>
      <c r="CF31" s="110"/>
      <c r="CG31" s="110"/>
      <c r="CH31" s="110"/>
      <c r="CI31" s="110"/>
      <c r="CJ31" s="110"/>
      <c r="CK31" s="110"/>
      <c r="CL31" s="110"/>
      <c r="CM31" s="110"/>
      <c r="CN31" s="110"/>
      <c r="CO31" s="110"/>
      <c r="CP31" s="110"/>
      <c r="CQ31" s="110"/>
      <c r="CR31" s="110"/>
      <c r="CS31" s="110">
        <f>データ!AC7</f>
        <v>160.1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101.6</v>
      </c>
      <c r="JD31" s="81"/>
      <c r="JE31" s="81"/>
      <c r="JF31" s="81"/>
      <c r="JG31" s="81"/>
      <c r="JH31" s="81"/>
      <c r="JI31" s="81"/>
      <c r="JJ31" s="81"/>
      <c r="JK31" s="81"/>
      <c r="JL31" s="81"/>
      <c r="JM31" s="81"/>
      <c r="JN31" s="81"/>
      <c r="JO31" s="81"/>
      <c r="JP31" s="81"/>
      <c r="JQ31" s="81"/>
      <c r="JR31" s="81"/>
      <c r="JS31" s="81"/>
      <c r="JT31" s="81"/>
      <c r="JU31" s="82"/>
      <c r="JV31" s="80">
        <f>データ!DL7</f>
        <v>100.8</v>
      </c>
      <c r="JW31" s="81"/>
      <c r="JX31" s="81"/>
      <c r="JY31" s="81"/>
      <c r="JZ31" s="81"/>
      <c r="KA31" s="81"/>
      <c r="KB31" s="81"/>
      <c r="KC31" s="81"/>
      <c r="KD31" s="81"/>
      <c r="KE31" s="81"/>
      <c r="KF31" s="81"/>
      <c r="KG31" s="81"/>
      <c r="KH31" s="81"/>
      <c r="KI31" s="81"/>
      <c r="KJ31" s="81"/>
      <c r="KK31" s="81"/>
      <c r="KL31" s="81"/>
      <c r="KM31" s="81"/>
      <c r="KN31" s="82"/>
      <c r="KO31" s="80">
        <f>データ!DM7</f>
        <v>102.4</v>
      </c>
      <c r="KP31" s="81"/>
      <c r="KQ31" s="81"/>
      <c r="KR31" s="81"/>
      <c r="KS31" s="81"/>
      <c r="KT31" s="81"/>
      <c r="KU31" s="81"/>
      <c r="KV31" s="81"/>
      <c r="KW31" s="81"/>
      <c r="KX31" s="81"/>
      <c r="KY31" s="81"/>
      <c r="KZ31" s="81"/>
      <c r="LA31" s="81"/>
      <c r="LB31" s="81"/>
      <c r="LC31" s="81"/>
      <c r="LD31" s="81"/>
      <c r="LE31" s="81"/>
      <c r="LF31" s="81"/>
      <c r="LG31" s="82"/>
      <c r="LH31" s="80">
        <f>データ!DN7</f>
        <v>99.2</v>
      </c>
      <c r="LI31" s="81"/>
      <c r="LJ31" s="81"/>
      <c r="LK31" s="81"/>
      <c r="LL31" s="81"/>
      <c r="LM31" s="81"/>
      <c r="LN31" s="81"/>
      <c r="LO31" s="81"/>
      <c r="LP31" s="81"/>
      <c r="LQ31" s="81"/>
      <c r="LR31" s="81"/>
      <c r="LS31" s="81"/>
      <c r="LT31" s="81"/>
      <c r="LU31" s="81"/>
      <c r="LV31" s="81"/>
      <c r="LW31" s="81"/>
      <c r="LX31" s="81"/>
      <c r="LY31" s="81"/>
      <c r="LZ31" s="82"/>
      <c r="MA31" s="80">
        <f>データ!DO7</f>
        <v>48.8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59.5</v>
      </c>
      <c r="EM52" s="110"/>
      <c r="EN52" s="110"/>
      <c r="EO52" s="110"/>
      <c r="EP52" s="110"/>
      <c r="EQ52" s="110"/>
      <c r="ER52" s="110"/>
      <c r="ES52" s="110"/>
      <c r="ET52" s="110"/>
      <c r="EU52" s="110"/>
      <c r="EV52" s="110"/>
      <c r="EW52" s="110"/>
      <c r="EX52" s="110"/>
      <c r="EY52" s="110"/>
      <c r="EZ52" s="110"/>
      <c r="FA52" s="110"/>
      <c r="FB52" s="110"/>
      <c r="FC52" s="110"/>
      <c r="FD52" s="110"/>
      <c r="FE52" s="110">
        <f>データ!BG7</f>
        <v>58.3</v>
      </c>
      <c r="FF52" s="110"/>
      <c r="FG52" s="110"/>
      <c r="FH52" s="110"/>
      <c r="FI52" s="110"/>
      <c r="FJ52" s="110"/>
      <c r="FK52" s="110"/>
      <c r="FL52" s="110"/>
      <c r="FM52" s="110"/>
      <c r="FN52" s="110"/>
      <c r="FO52" s="110"/>
      <c r="FP52" s="110"/>
      <c r="FQ52" s="110"/>
      <c r="FR52" s="110"/>
      <c r="FS52" s="110"/>
      <c r="FT52" s="110"/>
      <c r="FU52" s="110"/>
      <c r="FV52" s="110"/>
      <c r="FW52" s="110"/>
      <c r="FX52" s="110">
        <f>データ!BH7</f>
        <v>60.9</v>
      </c>
      <c r="FY52" s="110"/>
      <c r="FZ52" s="110"/>
      <c r="GA52" s="110"/>
      <c r="GB52" s="110"/>
      <c r="GC52" s="110"/>
      <c r="GD52" s="110"/>
      <c r="GE52" s="110"/>
      <c r="GF52" s="110"/>
      <c r="GG52" s="110"/>
      <c r="GH52" s="110"/>
      <c r="GI52" s="110"/>
      <c r="GJ52" s="110"/>
      <c r="GK52" s="110"/>
      <c r="GL52" s="110"/>
      <c r="GM52" s="110"/>
      <c r="GN52" s="110"/>
      <c r="GO52" s="110"/>
      <c r="GP52" s="110"/>
      <c r="GQ52" s="110">
        <f>データ!BI7</f>
        <v>63.6</v>
      </c>
      <c r="GR52" s="110"/>
      <c r="GS52" s="110"/>
      <c r="GT52" s="110"/>
      <c r="GU52" s="110"/>
      <c r="GV52" s="110"/>
      <c r="GW52" s="110"/>
      <c r="GX52" s="110"/>
      <c r="GY52" s="110"/>
      <c r="GZ52" s="110"/>
      <c r="HA52" s="110"/>
      <c r="HB52" s="110"/>
      <c r="HC52" s="110"/>
      <c r="HD52" s="110"/>
      <c r="HE52" s="110"/>
      <c r="HF52" s="110"/>
      <c r="HG52" s="110"/>
      <c r="HH52" s="110"/>
      <c r="HI52" s="110"/>
      <c r="HJ52" s="110">
        <f>データ!BJ7</f>
        <v>22.5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13488</v>
      </c>
      <c r="JD52" s="106"/>
      <c r="JE52" s="106"/>
      <c r="JF52" s="106"/>
      <c r="JG52" s="106"/>
      <c r="JH52" s="106"/>
      <c r="JI52" s="106"/>
      <c r="JJ52" s="106"/>
      <c r="JK52" s="106"/>
      <c r="JL52" s="106"/>
      <c r="JM52" s="106"/>
      <c r="JN52" s="106"/>
      <c r="JO52" s="106"/>
      <c r="JP52" s="106"/>
      <c r="JQ52" s="106"/>
      <c r="JR52" s="106"/>
      <c r="JS52" s="106"/>
      <c r="JT52" s="106"/>
      <c r="JU52" s="106"/>
      <c r="JV52" s="106">
        <f>データ!BR7</f>
        <v>13149</v>
      </c>
      <c r="JW52" s="106"/>
      <c r="JX52" s="106"/>
      <c r="JY52" s="106"/>
      <c r="JZ52" s="106"/>
      <c r="KA52" s="106"/>
      <c r="KB52" s="106"/>
      <c r="KC52" s="106"/>
      <c r="KD52" s="106"/>
      <c r="KE52" s="106"/>
      <c r="KF52" s="106"/>
      <c r="KG52" s="106"/>
      <c r="KH52" s="106"/>
      <c r="KI52" s="106"/>
      <c r="KJ52" s="106"/>
      <c r="KK52" s="106"/>
      <c r="KL52" s="106"/>
      <c r="KM52" s="106"/>
      <c r="KN52" s="106"/>
      <c r="KO52" s="106">
        <f>データ!BS7</f>
        <v>10454</v>
      </c>
      <c r="KP52" s="106"/>
      <c r="KQ52" s="106"/>
      <c r="KR52" s="106"/>
      <c r="KS52" s="106"/>
      <c r="KT52" s="106"/>
      <c r="KU52" s="106"/>
      <c r="KV52" s="106"/>
      <c r="KW52" s="106"/>
      <c r="KX52" s="106"/>
      <c r="KY52" s="106"/>
      <c r="KZ52" s="106"/>
      <c r="LA52" s="106"/>
      <c r="LB52" s="106"/>
      <c r="LC52" s="106"/>
      <c r="LD52" s="106"/>
      <c r="LE52" s="106"/>
      <c r="LF52" s="106"/>
      <c r="LG52" s="106"/>
      <c r="LH52" s="106">
        <f>データ!BT7</f>
        <v>10537</v>
      </c>
      <c r="LI52" s="106"/>
      <c r="LJ52" s="106"/>
      <c r="LK52" s="106"/>
      <c r="LL52" s="106"/>
      <c r="LM52" s="106"/>
      <c r="LN52" s="106"/>
      <c r="LO52" s="106"/>
      <c r="LP52" s="106"/>
      <c r="LQ52" s="106"/>
      <c r="LR52" s="106"/>
      <c r="LS52" s="106"/>
      <c r="LT52" s="106"/>
      <c r="LU52" s="106"/>
      <c r="LV52" s="106"/>
      <c r="LW52" s="106"/>
      <c r="LX52" s="106"/>
      <c r="LY52" s="106"/>
      <c r="LZ52" s="106"/>
      <c r="MA52" s="106">
        <f>データ!BU7</f>
        <v>2512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130842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3455</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yxt2J+ADgc0PuaGW/N3RvMmeHiqwQa+JXN84sY1n3s9NuhrRvYNTvCDa8HIMfH1iFyHAGQKWVsxxxFzbidbkFQ==" saltValue="bYZ/+SUY7UP2I1rEHI1g5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92</v>
      </c>
      <c r="AN5" s="59" t="s">
        <v>102</v>
      </c>
      <c r="AO5" s="59" t="s">
        <v>94</v>
      </c>
      <c r="AP5" s="59" t="s">
        <v>95</v>
      </c>
      <c r="AQ5" s="59" t="s">
        <v>96</v>
      </c>
      <c r="AR5" s="59" t="s">
        <v>97</v>
      </c>
      <c r="AS5" s="59" t="s">
        <v>98</v>
      </c>
      <c r="AT5" s="59" t="s">
        <v>99</v>
      </c>
      <c r="AU5" s="59" t="s">
        <v>89</v>
      </c>
      <c r="AV5" s="59" t="s">
        <v>90</v>
      </c>
      <c r="AW5" s="59" t="s">
        <v>101</v>
      </c>
      <c r="AX5" s="59" t="s">
        <v>103</v>
      </c>
      <c r="AY5" s="59" t="s">
        <v>93</v>
      </c>
      <c r="AZ5" s="59" t="s">
        <v>94</v>
      </c>
      <c r="BA5" s="59" t="s">
        <v>95</v>
      </c>
      <c r="BB5" s="59" t="s">
        <v>96</v>
      </c>
      <c r="BC5" s="59" t="s">
        <v>97</v>
      </c>
      <c r="BD5" s="59" t="s">
        <v>98</v>
      </c>
      <c r="BE5" s="59" t="s">
        <v>99</v>
      </c>
      <c r="BF5" s="59" t="s">
        <v>89</v>
      </c>
      <c r="BG5" s="59" t="s">
        <v>90</v>
      </c>
      <c r="BH5" s="59" t="s">
        <v>91</v>
      </c>
      <c r="BI5" s="59" t="s">
        <v>103</v>
      </c>
      <c r="BJ5" s="59" t="s">
        <v>102</v>
      </c>
      <c r="BK5" s="59" t="s">
        <v>94</v>
      </c>
      <c r="BL5" s="59" t="s">
        <v>95</v>
      </c>
      <c r="BM5" s="59" t="s">
        <v>96</v>
      </c>
      <c r="BN5" s="59" t="s">
        <v>97</v>
      </c>
      <c r="BO5" s="59" t="s">
        <v>98</v>
      </c>
      <c r="BP5" s="59" t="s">
        <v>99</v>
      </c>
      <c r="BQ5" s="59" t="s">
        <v>104</v>
      </c>
      <c r="BR5" s="59" t="s">
        <v>105</v>
      </c>
      <c r="BS5" s="59" t="s">
        <v>91</v>
      </c>
      <c r="BT5" s="59" t="s">
        <v>106</v>
      </c>
      <c r="BU5" s="59" t="s">
        <v>102</v>
      </c>
      <c r="BV5" s="59" t="s">
        <v>94</v>
      </c>
      <c r="BW5" s="59" t="s">
        <v>95</v>
      </c>
      <c r="BX5" s="59" t="s">
        <v>96</v>
      </c>
      <c r="BY5" s="59" t="s">
        <v>97</v>
      </c>
      <c r="BZ5" s="59" t="s">
        <v>98</v>
      </c>
      <c r="CA5" s="59" t="s">
        <v>99</v>
      </c>
      <c r="CB5" s="59" t="s">
        <v>89</v>
      </c>
      <c r="CC5" s="59" t="s">
        <v>100</v>
      </c>
      <c r="CD5" s="59" t="s">
        <v>107</v>
      </c>
      <c r="CE5" s="59" t="s">
        <v>106</v>
      </c>
      <c r="CF5" s="59" t="s">
        <v>93</v>
      </c>
      <c r="CG5" s="59" t="s">
        <v>94</v>
      </c>
      <c r="CH5" s="59" t="s">
        <v>95</v>
      </c>
      <c r="CI5" s="59" t="s">
        <v>96</v>
      </c>
      <c r="CJ5" s="59" t="s">
        <v>97</v>
      </c>
      <c r="CK5" s="59" t="s">
        <v>98</v>
      </c>
      <c r="CL5" s="59" t="s">
        <v>99</v>
      </c>
      <c r="CM5" s="150"/>
      <c r="CN5" s="150"/>
      <c r="CO5" s="59" t="s">
        <v>89</v>
      </c>
      <c r="CP5" s="59" t="s">
        <v>90</v>
      </c>
      <c r="CQ5" s="59" t="s">
        <v>91</v>
      </c>
      <c r="CR5" s="59" t="s">
        <v>106</v>
      </c>
      <c r="CS5" s="59" t="s">
        <v>102</v>
      </c>
      <c r="CT5" s="59" t="s">
        <v>94</v>
      </c>
      <c r="CU5" s="59" t="s">
        <v>95</v>
      </c>
      <c r="CV5" s="59" t="s">
        <v>96</v>
      </c>
      <c r="CW5" s="59" t="s">
        <v>97</v>
      </c>
      <c r="CX5" s="59" t="s">
        <v>98</v>
      </c>
      <c r="CY5" s="59" t="s">
        <v>99</v>
      </c>
      <c r="CZ5" s="59" t="s">
        <v>89</v>
      </c>
      <c r="DA5" s="59" t="s">
        <v>90</v>
      </c>
      <c r="DB5" s="59" t="s">
        <v>91</v>
      </c>
      <c r="DC5" s="59" t="s">
        <v>103</v>
      </c>
      <c r="DD5" s="59" t="s">
        <v>93</v>
      </c>
      <c r="DE5" s="59" t="s">
        <v>94</v>
      </c>
      <c r="DF5" s="59" t="s">
        <v>95</v>
      </c>
      <c r="DG5" s="59" t="s">
        <v>96</v>
      </c>
      <c r="DH5" s="59" t="s">
        <v>97</v>
      </c>
      <c r="DI5" s="59" t="s">
        <v>98</v>
      </c>
      <c r="DJ5" s="59" t="s">
        <v>35</v>
      </c>
      <c r="DK5" s="59" t="s">
        <v>89</v>
      </c>
      <c r="DL5" s="59" t="s">
        <v>90</v>
      </c>
      <c r="DM5" s="59" t="s">
        <v>91</v>
      </c>
      <c r="DN5" s="59" t="s">
        <v>103</v>
      </c>
      <c r="DO5" s="59" t="s">
        <v>93</v>
      </c>
      <c r="DP5" s="59" t="s">
        <v>94</v>
      </c>
      <c r="DQ5" s="59" t="s">
        <v>95</v>
      </c>
      <c r="DR5" s="59" t="s">
        <v>96</v>
      </c>
      <c r="DS5" s="59" t="s">
        <v>97</v>
      </c>
      <c r="DT5" s="59" t="s">
        <v>98</v>
      </c>
      <c r="DU5" s="59" t="s">
        <v>99</v>
      </c>
    </row>
    <row r="6" spans="1:125" s="66" customFormat="1" x14ac:dyDescent="0.15">
      <c r="A6" s="49" t="s">
        <v>108</v>
      </c>
      <c r="B6" s="60">
        <f>B8</f>
        <v>2020</v>
      </c>
      <c r="C6" s="60">
        <f t="shared" ref="C6:X6" si="1">C8</f>
        <v>262021</v>
      </c>
      <c r="D6" s="60">
        <f t="shared" si="1"/>
        <v>47</v>
      </c>
      <c r="E6" s="60">
        <f t="shared" si="1"/>
        <v>14</v>
      </c>
      <c r="F6" s="60">
        <f t="shared" si="1"/>
        <v>0</v>
      </c>
      <c r="G6" s="60">
        <f t="shared" si="1"/>
        <v>1</v>
      </c>
      <c r="H6" s="60" t="str">
        <f>SUBSTITUTE(H8,"　","")</f>
        <v>京都府舞鶴市</v>
      </c>
      <c r="I6" s="60" t="str">
        <f t="shared" si="1"/>
        <v>西舞鶴駅駐車場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27</v>
      </c>
      <c r="S6" s="62" t="str">
        <f t="shared" si="1"/>
        <v>駅</v>
      </c>
      <c r="T6" s="62" t="str">
        <f t="shared" si="1"/>
        <v>無</v>
      </c>
      <c r="U6" s="63">
        <f t="shared" si="1"/>
        <v>3362</v>
      </c>
      <c r="V6" s="63">
        <f t="shared" si="1"/>
        <v>123</v>
      </c>
      <c r="W6" s="63">
        <f t="shared" si="1"/>
        <v>100</v>
      </c>
      <c r="X6" s="62" t="str">
        <f t="shared" si="1"/>
        <v>無</v>
      </c>
      <c r="Y6" s="64">
        <f>IF(Y8="-",NA(),Y8)</f>
        <v>343.8</v>
      </c>
      <c r="Z6" s="64">
        <f t="shared" ref="Z6:AH6" si="2">IF(Z8="-",NA(),Z8)</f>
        <v>332</v>
      </c>
      <c r="AA6" s="64">
        <f t="shared" si="2"/>
        <v>296.7</v>
      </c>
      <c r="AB6" s="64">
        <f t="shared" si="2"/>
        <v>330.4</v>
      </c>
      <c r="AC6" s="64">
        <f t="shared" si="2"/>
        <v>160.1</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59.5</v>
      </c>
      <c r="BG6" s="64">
        <f t="shared" ref="BG6:BO6" si="5">IF(BG8="-",NA(),BG8)</f>
        <v>58.3</v>
      </c>
      <c r="BH6" s="64">
        <f t="shared" si="5"/>
        <v>60.9</v>
      </c>
      <c r="BI6" s="64">
        <f t="shared" si="5"/>
        <v>63.6</v>
      </c>
      <c r="BJ6" s="64">
        <f t="shared" si="5"/>
        <v>22.5</v>
      </c>
      <c r="BK6" s="64">
        <f t="shared" si="5"/>
        <v>34.700000000000003</v>
      </c>
      <c r="BL6" s="64">
        <f t="shared" si="5"/>
        <v>39.6</v>
      </c>
      <c r="BM6" s="64">
        <f t="shared" si="5"/>
        <v>29</v>
      </c>
      <c r="BN6" s="64">
        <f t="shared" si="5"/>
        <v>32.9</v>
      </c>
      <c r="BO6" s="64">
        <f t="shared" si="5"/>
        <v>-121.8</v>
      </c>
      <c r="BP6" s="61" t="str">
        <f>IF(BP8="-","",IF(BP8="-","【-】","【"&amp;SUBSTITUTE(TEXT(BP8,"#,##0.0"),"-","△")&amp;"】"))</f>
        <v>【△65.9】</v>
      </c>
      <c r="BQ6" s="65">
        <f>IF(BQ8="-",NA(),BQ8)</f>
        <v>13488</v>
      </c>
      <c r="BR6" s="65">
        <f t="shared" ref="BR6:BZ6" si="6">IF(BR8="-",NA(),BR8)</f>
        <v>13149</v>
      </c>
      <c r="BS6" s="65">
        <f t="shared" si="6"/>
        <v>10454</v>
      </c>
      <c r="BT6" s="65">
        <f t="shared" si="6"/>
        <v>10537</v>
      </c>
      <c r="BU6" s="65">
        <f t="shared" si="6"/>
        <v>2512</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109</v>
      </c>
      <c r="CM6" s="63">
        <f t="shared" ref="CM6:CN6" si="7">CM8</f>
        <v>130842</v>
      </c>
      <c r="CN6" s="63">
        <f t="shared" si="7"/>
        <v>3455</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101.6</v>
      </c>
      <c r="DL6" s="64">
        <f t="shared" ref="DL6:DT6" si="9">IF(DL8="-",NA(),DL8)</f>
        <v>100.8</v>
      </c>
      <c r="DM6" s="64">
        <f t="shared" si="9"/>
        <v>102.4</v>
      </c>
      <c r="DN6" s="64">
        <f t="shared" si="9"/>
        <v>99.2</v>
      </c>
      <c r="DO6" s="64">
        <f t="shared" si="9"/>
        <v>48.8</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111</v>
      </c>
      <c r="B7" s="60">
        <f t="shared" ref="B7:X7" si="10">B8</f>
        <v>2020</v>
      </c>
      <c r="C7" s="60">
        <f t="shared" si="10"/>
        <v>262021</v>
      </c>
      <c r="D7" s="60">
        <f t="shared" si="10"/>
        <v>47</v>
      </c>
      <c r="E7" s="60">
        <f t="shared" si="10"/>
        <v>14</v>
      </c>
      <c r="F7" s="60">
        <f t="shared" si="10"/>
        <v>0</v>
      </c>
      <c r="G7" s="60">
        <f t="shared" si="10"/>
        <v>1</v>
      </c>
      <c r="H7" s="60" t="str">
        <f t="shared" si="10"/>
        <v>京都府　舞鶴市</v>
      </c>
      <c r="I7" s="60" t="str">
        <f t="shared" si="10"/>
        <v>西舞鶴駅駐車場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27</v>
      </c>
      <c r="S7" s="62" t="str">
        <f t="shared" si="10"/>
        <v>駅</v>
      </c>
      <c r="T7" s="62" t="str">
        <f t="shared" si="10"/>
        <v>無</v>
      </c>
      <c r="U7" s="63">
        <f t="shared" si="10"/>
        <v>3362</v>
      </c>
      <c r="V7" s="63">
        <f t="shared" si="10"/>
        <v>123</v>
      </c>
      <c r="W7" s="63">
        <f t="shared" si="10"/>
        <v>100</v>
      </c>
      <c r="X7" s="62" t="str">
        <f t="shared" si="10"/>
        <v>無</v>
      </c>
      <c r="Y7" s="64">
        <f>Y8</f>
        <v>343.8</v>
      </c>
      <c r="Z7" s="64">
        <f t="shared" ref="Z7:AH7" si="11">Z8</f>
        <v>332</v>
      </c>
      <c r="AA7" s="64">
        <f t="shared" si="11"/>
        <v>296.7</v>
      </c>
      <c r="AB7" s="64">
        <f t="shared" si="11"/>
        <v>330.4</v>
      </c>
      <c r="AC7" s="64">
        <f t="shared" si="11"/>
        <v>160.1</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59.5</v>
      </c>
      <c r="BG7" s="64">
        <f t="shared" ref="BG7:BO7" si="14">BG8</f>
        <v>58.3</v>
      </c>
      <c r="BH7" s="64">
        <f t="shared" si="14"/>
        <v>60.9</v>
      </c>
      <c r="BI7" s="64">
        <f t="shared" si="14"/>
        <v>63.6</v>
      </c>
      <c r="BJ7" s="64">
        <f t="shared" si="14"/>
        <v>22.5</v>
      </c>
      <c r="BK7" s="64">
        <f t="shared" si="14"/>
        <v>34.700000000000003</v>
      </c>
      <c r="BL7" s="64">
        <f t="shared" si="14"/>
        <v>39.6</v>
      </c>
      <c r="BM7" s="64">
        <f t="shared" si="14"/>
        <v>29</v>
      </c>
      <c r="BN7" s="64">
        <f t="shared" si="14"/>
        <v>32.9</v>
      </c>
      <c r="BO7" s="64">
        <f t="shared" si="14"/>
        <v>-121.8</v>
      </c>
      <c r="BP7" s="61"/>
      <c r="BQ7" s="65">
        <f>BQ8</f>
        <v>13488</v>
      </c>
      <c r="BR7" s="65">
        <f t="shared" ref="BR7:BZ7" si="15">BR8</f>
        <v>13149</v>
      </c>
      <c r="BS7" s="65">
        <f t="shared" si="15"/>
        <v>10454</v>
      </c>
      <c r="BT7" s="65">
        <f t="shared" si="15"/>
        <v>10537</v>
      </c>
      <c r="BU7" s="65">
        <f t="shared" si="15"/>
        <v>2512</v>
      </c>
      <c r="BV7" s="65">
        <f t="shared" si="15"/>
        <v>7123</v>
      </c>
      <c r="BW7" s="65">
        <f t="shared" si="15"/>
        <v>8017</v>
      </c>
      <c r="BX7" s="65">
        <f t="shared" si="15"/>
        <v>8137</v>
      </c>
      <c r="BY7" s="65">
        <f t="shared" si="15"/>
        <v>8005</v>
      </c>
      <c r="BZ7" s="65">
        <f t="shared" si="15"/>
        <v>2698</v>
      </c>
      <c r="CA7" s="63"/>
      <c r="CB7" s="64" t="s">
        <v>112</v>
      </c>
      <c r="CC7" s="64" t="s">
        <v>112</v>
      </c>
      <c r="CD7" s="64" t="s">
        <v>112</v>
      </c>
      <c r="CE7" s="64" t="s">
        <v>112</v>
      </c>
      <c r="CF7" s="64" t="s">
        <v>112</v>
      </c>
      <c r="CG7" s="64" t="s">
        <v>112</v>
      </c>
      <c r="CH7" s="64" t="s">
        <v>112</v>
      </c>
      <c r="CI7" s="64" t="s">
        <v>112</v>
      </c>
      <c r="CJ7" s="64" t="s">
        <v>112</v>
      </c>
      <c r="CK7" s="64" t="s">
        <v>113</v>
      </c>
      <c r="CL7" s="61"/>
      <c r="CM7" s="63">
        <f>CM8</f>
        <v>130842</v>
      </c>
      <c r="CN7" s="63">
        <f>CN8</f>
        <v>3455</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101.6</v>
      </c>
      <c r="DL7" s="64">
        <f t="shared" ref="DL7:DT7" si="17">DL8</f>
        <v>100.8</v>
      </c>
      <c r="DM7" s="64">
        <f t="shared" si="17"/>
        <v>102.4</v>
      </c>
      <c r="DN7" s="64">
        <f t="shared" si="17"/>
        <v>99.2</v>
      </c>
      <c r="DO7" s="64">
        <f t="shared" si="17"/>
        <v>48.8</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262021</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27</v>
      </c>
      <c r="S8" s="69" t="s">
        <v>124</v>
      </c>
      <c r="T8" s="69" t="s">
        <v>125</v>
      </c>
      <c r="U8" s="70">
        <v>3362</v>
      </c>
      <c r="V8" s="70">
        <v>123</v>
      </c>
      <c r="W8" s="70">
        <v>100</v>
      </c>
      <c r="X8" s="69" t="s">
        <v>125</v>
      </c>
      <c r="Y8" s="71">
        <v>343.8</v>
      </c>
      <c r="Z8" s="71">
        <v>332</v>
      </c>
      <c r="AA8" s="71">
        <v>296.7</v>
      </c>
      <c r="AB8" s="71">
        <v>330.4</v>
      </c>
      <c r="AC8" s="71">
        <v>160.1</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59.5</v>
      </c>
      <c r="BG8" s="71">
        <v>58.3</v>
      </c>
      <c r="BH8" s="71">
        <v>60.9</v>
      </c>
      <c r="BI8" s="71">
        <v>63.6</v>
      </c>
      <c r="BJ8" s="71">
        <v>22.5</v>
      </c>
      <c r="BK8" s="71">
        <v>34.700000000000003</v>
      </c>
      <c r="BL8" s="71">
        <v>39.6</v>
      </c>
      <c r="BM8" s="71">
        <v>29</v>
      </c>
      <c r="BN8" s="71">
        <v>32.9</v>
      </c>
      <c r="BO8" s="71">
        <v>-121.8</v>
      </c>
      <c r="BP8" s="68">
        <v>-65.900000000000006</v>
      </c>
      <c r="BQ8" s="72">
        <v>13488</v>
      </c>
      <c r="BR8" s="72">
        <v>13149</v>
      </c>
      <c r="BS8" s="72">
        <v>10454</v>
      </c>
      <c r="BT8" s="73">
        <v>10537</v>
      </c>
      <c r="BU8" s="73">
        <v>2512</v>
      </c>
      <c r="BV8" s="72">
        <v>7123</v>
      </c>
      <c r="BW8" s="72">
        <v>8017</v>
      </c>
      <c r="BX8" s="72">
        <v>8137</v>
      </c>
      <c r="BY8" s="72">
        <v>8005</v>
      </c>
      <c r="BZ8" s="72">
        <v>2698</v>
      </c>
      <c r="CA8" s="70">
        <v>3932</v>
      </c>
      <c r="CB8" s="71" t="s">
        <v>118</v>
      </c>
      <c r="CC8" s="71" t="s">
        <v>118</v>
      </c>
      <c r="CD8" s="71" t="s">
        <v>118</v>
      </c>
      <c r="CE8" s="71" t="s">
        <v>118</v>
      </c>
      <c r="CF8" s="71" t="s">
        <v>118</v>
      </c>
      <c r="CG8" s="71" t="s">
        <v>118</v>
      </c>
      <c r="CH8" s="71" t="s">
        <v>118</v>
      </c>
      <c r="CI8" s="71" t="s">
        <v>118</v>
      </c>
      <c r="CJ8" s="71" t="s">
        <v>118</v>
      </c>
      <c r="CK8" s="71" t="s">
        <v>118</v>
      </c>
      <c r="CL8" s="68" t="s">
        <v>118</v>
      </c>
      <c r="CM8" s="70">
        <v>130842</v>
      </c>
      <c r="CN8" s="70">
        <v>3455</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62.8</v>
      </c>
      <c r="DF8" s="71">
        <v>62.3</v>
      </c>
      <c r="DG8" s="71">
        <v>87.9</v>
      </c>
      <c r="DH8" s="71">
        <v>56.3</v>
      </c>
      <c r="DI8" s="71">
        <v>70.3</v>
      </c>
      <c r="DJ8" s="68">
        <v>183.4</v>
      </c>
      <c r="DK8" s="71">
        <v>101.6</v>
      </c>
      <c r="DL8" s="71">
        <v>100.8</v>
      </c>
      <c r="DM8" s="71">
        <v>102.4</v>
      </c>
      <c r="DN8" s="71">
        <v>99.2</v>
      </c>
      <c r="DO8" s="71">
        <v>48.8</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　優紀</dc:creator>
  <cp:lastModifiedBy>久芝　正成</cp:lastModifiedBy>
  <dcterms:created xsi:type="dcterms:W3CDTF">2022-02-24T08:24:29Z</dcterms:created>
  <dcterms:modified xsi:type="dcterms:W3CDTF">2022-02-25T06:17:46Z</dcterms:modified>
</cp:coreProperties>
</file>