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D:\各課専用\自治振興課\07税財政担当（地方公営企業）\経営比較分析表\令和３年度\20220105公営企業に係る経営比較分析表（令和２年度決算）の分析等について（依頼）\04 HPアップ版\02 福知山市\"/>
    </mc:Choice>
  </mc:AlternateContent>
  <xr:revisionPtr revIDLastSave="0" documentId="13_ncr:1_{FA2CA1FB-7859-4A6C-9F58-264A8CAABEFF}" xr6:coauthVersionLast="36" xr6:coauthVersionMax="36" xr10:uidLastSave="{00000000-0000-0000-0000-000000000000}"/>
  <workbookProtection workbookAlgorithmName="SHA-512" workbookHashValue="v3Py1wl9BELIAhc9mzlYhYTxTuSwCrb7PSXuGbapVH4ekwpAnlmCWWek5zAKf79hSTBwFDwYL7XYKP4j52yp0A==" workbookSaltValue="0xoqDmvrfhuo4VPmppcAVg==" workbookSpinCount="100000" lockStructure="1"/>
  <bookViews>
    <workbookView xWindow="0" yWindow="0" windowWidth="28800" windowHeight="12135"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AL8" i="4" s="1"/>
  <c r="R6" i="5"/>
  <c r="Q6" i="5"/>
  <c r="W10" i="4" s="1"/>
  <c r="P6" i="5"/>
  <c r="P10" i="4" s="1"/>
  <c r="O6" i="5"/>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E86" i="4"/>
  <c r="AT10" i="4"/>
  <c r="AL10" i="4"/>
  <c r="AD10" i="4"/>
  <c r="I10" i="4"/>
  <c r="B10" i="4"/>
  <c r="AD8" i="4"/>
  <c r="P8" i="4"/>
  <c r="I8" i="4"/>
  <c r="B8" i="4"/>
</calcChain>
</file>

<file path=xl/sharedStrings.xml><?xml version="1.0" encoding="utf-8"?>
<sst xmlns="http://schemas.openxmlformats.org/spreadsheetml/2006/main" count="236" uniqueCount="120">
  <si>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</si>
  <si>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</si>
  <si>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</si>
  <si>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</si>
  <si>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</si>
  <si>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</si>
  <si>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</si>
  <si>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</si>
  <si>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</si>
  <si>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</si>
  <si>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</si>
  <si>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</si>
  <si>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</si>
  <si>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</si>
  <si>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</si>
  <si>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</si>
  <si>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</si>
  <si>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</si>
  <si>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</si>
  <si>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</si>
  <si>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</si>
  <si>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</si>
  <si>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</si>
  <si>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</si>
  <si>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</si>
  <si>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</si>
  <si>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</si>
  <si>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</si>
  <si>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</si>
  <si>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</si>
  <si>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</si>
  <si>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</si>
  <si>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</si>
  <si>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</si>
  <si>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</si>
  <si>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</si>
  <si>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</si>
  <si>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</si>
  <si>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</si>
  <si>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</si>
  <si>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</si>
  <si>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</si>
  <si>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</si>
  <si>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</si>
  <si>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</si>
  <si>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</si>
  <si>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</si>
  <si>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</si>
  <si>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</si>
  <si>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</si>
  <si>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</si>
  <si>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</si>
  <si>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</si>
  <si>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</si>
  <si>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</si>
  <si>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</si>
  <si>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</si>
  <si>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</si>
  <si>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</si>
  <si>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</si>
  <si>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</si>
  <si>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</si>
  <si>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</si>
  <si>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</si>
  <si>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</si>
  <si>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</si>
  <si>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</si>
  <si>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</si>
  <si>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</si>
  <si>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</si>
  <si>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</si>
  <si>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</si>
  <si>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</si>
  <si>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</si>
  <si>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</si>
  <si>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</si>
  <si>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</si>
  <si>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</si>
  <si>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</si>
  <si>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</si>
  <si>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</si>
  <si>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</si>
  <si>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</si>
  <si>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</si>
  <si>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</si>
  <si>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</si>
  <si>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</si>
  <si>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</si>
  <si>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</si>
  <si>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</si>
  <si>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</si>
  <si>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</si>
  <si>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</si>
  <si>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</si>
  <si>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</si>
  <si>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</si>
  <si>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</si>
  <si>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福知山市</t>
  </si>
  <si>
    <t>法非適用</t>
  </si>
  <si>
    <t>下水道事業</t>
  </si>
  <si>
    <t>農業集落排水</t>
  </si>
  <si>
    <t>F1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</si>
  <si>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</si>
  <si>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</si>
  <si>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</si>
  <si>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</si>
  <si>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</si>
  <si>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</si>
  <si>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</si>
  <si>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</si>
  <si>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</si>
  <si>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</si>
  <si>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</si>
  <si>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</si>
  <si>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</si>
  <si>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</si>
  <si>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</si>
  <si>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③管渠の整備は完了しているが、整備完了からの経過年数が浅く、法定耐用年数が経過するまで期間があるため、管渠施設の老朽化度合は低い。平成29年度については施設統合に伴う管渠布設があったため、数値が上昇した。</t>
    <rPh sb="65" eb="67">
      <t>ヘイセイ</t>
    </rPh>
    <rPh sb="69" eb="71">
      <t>ネンド</t>
    </rPh>
    <phoneticPr fontId="4"/>
  </si>
  <si>
    <t>　本市の農業集落排水施設の整備は平成19年度に完了していることから、現在は適正な施設の維持管理業務が事業の大半を占めている状況である。
　処理施設が広範囲に多数点在するため維持管理費が大きく、また、施設に対する処理区域の面積は小さく有収水量も低いため、汚水処理原価が高い傾向にある。使用料収入のみでは維持管理経費を賄えていない状況であり、安定した財源の確保と更なる維持管理費の節減を図る必要がある。
　維持管理費節減に向けての対策として、平成29年度に三河地区を北有路地区に、今西中地区を井田・額田地区に施設統合する事業が完了し、施設数を減らしたことにより、人口減少により生じた施設の余剰能力を有効に活用することで、事業効率の向上を図った。
　今後は、令和4年度より下豊西部地区を公共下水道に施設統合する予定であり、行積長尾地区も統合に向けた事業を進め、さらなる事業効率の向上を図る。
　また、令和5年4月より現在の特別会計を廃止し、地方公営企業法の全部適用を予定している。</t>
    <rPh sb="1" eb="2">
      <t>ホン</t>
    </rPh>
    <rPh sb="2" eb="3">
      <t>シ</t>
    </rPh>
    <rPh sb="13" eb="15">
      <t>セイビ</t>
    </rPh>
    <rPh sb="16" eb="18">
      <t>ヘイセイ</t>
    </rPh>
    <rPh sb="20" eb="22">
      <t>ネンド</t>
    </rPh>
    <rPh sb="23" eb="25">
      <t>カンリョウ</t>
    </rPh>
    <rPh sb="34" eb="36">
      <t>ゲンザイ</t>
    </rPh>
    <rPh sb="37" eb="39">
      <t>テキセイ</t>
    </rPh>
    <rPh sb="40" eb="42">
      <t>シセツ</t>
    </rPh>
    <rPh sb="47" eb="49">
      <t>ギョウム</t>
    </rPh>
    <rPh sb="50" eb="52">
      <t>ジギョウ</t>
    </rPh>
    <rPh sb="53" eb="55">
      <t>タイハン</t>
    </rPh>
    <rPh sb="56" eb="57">
      <t>シ</t>
    </rPh>
    <rPh sb="74" eb="77">
      <t>コウハンイ</t>
    </rPh>
    <rPh sb="78" eb="80">
      <t>タスウ</t>
    </rPh>
    <rPh sb="102" eb="103">
      <t>タイ</t>
    </rPh>
    <rPh sb="105" eb="107">
      <t>ショリ</t>
    </rPh>
    <rPh sb="107" eb="109">
      <t>クイキ</t>
    </rPh>
    <rPh sb="110" eb="112">
      <t>メンセキ</t>
    </rPh>
    <rPh sb="163" eb="165">
      <t>ジョウキョウ</t>
    </rPh>
    <rPh sb="179" eb="180">
      <t>サラ</t>
    </rPh>
    <rPh sb="188" eb="190">
      <t>セツゲン</t>
    </rPh>
    <rPh sb="201" eb="203">
      <t>イジ</t>
    </rPh>
    <rPh sb="203" eb="206">
      <t>カンリヒ</t>
    </rPh>
    <rPh sb="206" eb="208">
      <t>セツゲン</t>
    </rPh>
    <rPh sb="209" eb="210">
      <t>ム</t>
    </rPh>
    <rPh sb="213" eb="215">
      <t>タイサク</t>
    </rPh>
    <rPh sb="258" eb="260">
      <t>ジギョウ</t>
    </rPh>
    <rPh sb="265" eb="267">
      <t>シセツ</t>
    </rPh>
    <rPh sb="267" eb="268">
      <t>スウ</t>
    </rPh>
    <rPh sb="269" eb="270">
      <t>ヘ</t>
    </rPh>
    <rPh sb="279" eb="281">
      <t>ジンコウ</t>
    </rPh>
    <rPh sb="281" eb="283">
      <t>ゲンショウ</t>
    </rPh>
    <rPh sb="286" eb="287">
      <t>ショウ</t>
    </rPh>
    <rPh sb="289" eb="291">
      <t>シセツ</t>
    </rPh>
    <rPh sb="292" eb="294">
      <t>ヨジョウ</t>
    </rPh>
    <rPh sb="294" eb="296">
      <t>ノウリョク</t>
    </rPh>
    <rPh sb="297" eb="299">
      <t>ユウコウ</t>
    </rPh>
    <rPh sb="300" eb="302">
      <t>カツヨウ</t>
    </rPh>
    <rPh sb="316" eb="317">
      <t>ハカ</t>
    </rPh>
    <rPh sb="322" eb="324">
      <t>コンゴ</t>
    </rPh>
    <rPh sb="326" eb="328">
      <t>レイワ</t>
    </rPh>
    <rPh sb="329" eb="331">
      <t>ネンド</t>
    </rPh>
    <rPh sb="333" eb="334">
      <t>シモ</t>
    </rPh>
    <rPh sb="334" eb="335">
      <t>トヨ</t>
    </rPh>
    <rPh sb="335" eb="337">
      <t>セイブ</t>
    </rPh>
    <rPh sb="337" eb="339">
      <t>チク</t>
    </rPh>
    <rPh sb="340" eb="342">
      <t>コウキョウ</t>
    </rPh>
    <rPh sb="342" eb="345">
      <t>ゲスイドウ</t>
    </rPh>
    <rPh sb="365" eb="367">
      <t>トウゴウ</t>
    </rPh>
    <rPh sb="368" eb="369">
      <t>ム</t>
    </rPh>
    <rPh sb="371" eb="373">
      <t>ジギョウ</t>
    </rPh>
    <rPh sb="374" eb="375">
      <t>スス</t>
    </rPh>
    <rPh sb="405" eb="407">
      <t>ゲンザイ</t>
    </rPh>
    <rPh sb="408" eb="410">
      <t>トクベツ</t>
    </rPh>
    <rPh sb="410" eb="412">
      <t>カイケイ</t>
    </rPh>
    <rPh sb="413" eb="415">
      <t>ハイシ</t>
    </rPh>
    <rPh sb="417" eb="419">
      <t>チホウ</t>
    </rPh>
    <rPh sb="423" eb="424">
      <t>ホウ</t>
    </rPh>
    <rPh sb="425" eb="427">
      <t>ゼンブ</t>
    </rPh>
    <phoneticPr fontId="4"/>
  </si>
  <si>
    <t>①総収益は、受託工事収益の皆減により減少し、総費用も支払利息などが減少し、収支差引は前年度より改善したが、数値は悪化している。今後も人口減少により使用料収入の減少が見込まれるため、厳しい状況が続く。
④平成30年度については、グラフ上は2,448.26となっているが、正しくは3.23である。管渠等の整備を完了していることから、事業規模に占める企業債残高は類似団体と比較し、低い数値で推移しており、今後は耐用年数の短い機械設備等を中心に計画的な更新を行う予定である。
⑤現状では汚水処理に係る経費を使用料で賄えていない状況が続き、前年度とほぼ同じ状態が続いている。今後も経費節減や使用料の確保に努める必要がある。
⑥汚水処理費が増加したため、汚水処理原価についても微増した。有収水量も人口減少に伴い減少していくため、今後も経費節減に努める必要がある。
⑦類似団体と比較し、やや低い数値で推移している。令和4年度より下豊西部地区を公共下水道に施設統合する予定であり、行積長尾地区も統合に向けた事業を進め、施設利用の改善・向上に努める。
⑧類似団体の平均値を上回る水準となっており、農業用排水の水質の汚濁を防止し、農村地域の健全な水循環に資するとともに、農村の基礎的な生活環境の向上に寄与している。100%を目標とし、引き続き水洗化率の向上に努める必要がある。</t>
    <rPh sb="9" eb="13">
      <t>ジュタクコウジ</t>
    </rPh>
    <rPh sb="13" eb="15">
      <t>シュウエキ</t>
    </rPh>
    <rPh sb="16" eb="18">
      <t>カイゲン</t>
    </rPh>
    <rPh sb="22" eb="25">
      <t>ソウヒヨウ</t>
    </rPh>
    <rPh sb="33" eb="35">
      <t>リソク</t>
    </rPh>
    <rPh sb="37" eb="39">
      <t>シュウシ</t>
    </rPh>
    <rPh sb="39" eb="41">
      <t>サシヒキ</t>
    </rPh>
    <rPh sb="42" eb="45">
      <t>ゼンネンド</t>
    </rPh>
    <rPh sb="47" eb="49">
      <t>カイゼン</t>
    </rPh>
    <rPh sb="52" eb="54">
      <t>ゲンショウ</t>
    </rPh>
    <rPh sb="104" eb="106">
      <t>ヘイセイ</t>
    </rPh>
    <rPh sb="108" eb="110">
      <t>ネンド</t>
    </rPh>
    <rPh sb="265" eb="268">
      <t>ゼンネンド</t>
    </rPh>
    <rPh sb="271" eb="272">
      <t>オナ</t>
    </rPh>
    <rPh sb="273" eb="275">
      <t>ジョウタイ</t>
    </rPh>
    <rPh sb="276" eb="277">
      <t>ツヅ</t>
    </rPh>
    <rPh sb="314" eb="316">
      <t>ゾウカ</t>
    </rPh>
    <rPh sb="332" eb="334">
      <t>ビゾウ</t>
    </rPh>
    <rPh sb="335" eb="337">
      <t>ゲンショウ</t>
    </rPh>
    <rPh sb="380" eb="382">
      <t>ルイジ</t>
    </rPh>
    <rPh sb="382" eb="384">
      <t>ダンタイ</t>
    </rPh>
    <rPh sb="385" eb="387">
      <t>ヒカク</t>
    </rPh>
    <rPh sb="391" eb="392">
      <t>ヒク</t>
    </rPh>
    <rPh sb="393" eb="395">
      <t>スウチ</t>
    </rPh>
    <rPh sb="396" eb="398">
      <t>スイイ</t>
    </rPh>
    <rPh sb="472" eb="473">
      <t>ツト</t>
    </rPh>
    <rPh sb="499" eb="502">
      <t>ノウギョウヨウ</t>
    </rPh>
    <rPh sb="502" eb="504">
      <t>ハイスイ</t>
    </rPh>
    <rPh sb="505" eb="507">
      <t>スイシツ</t>
    </rPh>
    <rPh sb="508" eb="510">
      <t>オダク</t>
    </rPh>
    <rPh sb="511" eb="513">
      <t>ボウシ</t>
    </rPh>
    <rPh sb="515" eb="517">
      <t>ノウソン</t>
    </rPh>
    <rPh sb="517" eb="519">
      <t>チイキ</t>
    </rPh>
    <rPh sb="520" eb="522">
      <t>ケンゼン</t>
    </rPh>
    <rPh sb="523" eb="524">
      <t>ミズ</t>
    </rPh>
    <rPh sb="524" eb="526">
      <t>ジュンカン</t>
    </rPh>
    <rPh sb="527" eb="528">
      <t>シ</t>
    </rPh>
    <rPh sb="535" eb="537">
      <t>ノウソン</t>
    </rPh>
    <rPh sb="538" eb="541">
      <t>キソテキ</t>
    </rPh>
    <rPh sb="542" eb="544">
      <t>セイカツ</t>
    </rPh>
    <rPh sb="544" eb="546">
      <t>カンキョウ</t>
    </rPh>
    <rPh sb="547" eb="549">
      <t>コウジョウ</t>
    </rPh>
    <rPh sb="550" eb="552">
      <t>キヨ</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</si>
</sst>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3" fillId="0" borderId="6"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0.28999999999999998</c:v>
                </c:pt>
                <c:pt idx="1">
                  <c:v>0.65</c:v>
                </c:pt>
                <c:pt idx="2">
                  <c:v>0.4</c:v>
                </c:pt>
                <c:pt idx="3">
                  <c:v>7.0000000000000007E-2</c:v>
                </c:pt>
                <c:pt idx="4">
                  <c:v>0.1</c:v>
                </c:pt>
              </c:numCache>
            </c:numRef>
          </c:val>
          <c:extLst>
            <c:ext xmlns:c16="http://schemas.microsoft.com/office/drawing/2014/chart" uri="{C3380CC4-5D6E-409C-BE32-E72D297353CC}">
              <c16:uniqueId val="{00000000-CD73-44CD-9083-3E3091114354}"/>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0.05</c:v>
                </c:pt>
                <c:pt idx="1">
                  <c:v>0.44</c:v>
                </c:pt>
                <c:pt idx="2">
                  <c:v>0.04</c:v>
                </c:pt>
                <c:pt idx="3">
                  <c:v>0.02</c:v>
                </c:pt>
                <c:pt idx="4">
                  <c:v>0.02</c:v>
                </c:pt>
              </c:numCache>
            </c:numRef>
          </c:val>
          <c:smooth val="0"/>
          <c:extLst>
            <c:ext xmlns:c16="http://schemas.microsoft.com/office/drawing/2014/chart" uri="{C3380CC4-5D6E-409C-BE32-E72D297353CC}">
              <c16:uniqueId val="{00000001-CD73-44CD-9083-3E3091114354}"/>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46.83</c:v>
                </c:pt>
                <c:pt idx="1">
                  <c:v>51.63</c:v>
                </c:pt>
                <c:pt idx="2">
                  <c:v>53.52</c:v>
                </c:pt>
                <c:pt idx="3">
                  <c:v>51.56</c:v>
                </c:pt>
                <c:pt idx="4">
                  <c:v>53.36</c:v>
                </c:pt>
              </c:numCache>
            </c:numRef>
          </c:val>
          <c:extLst>
            <c:ext xmlns:c16="http://schemas.microsoft.com/office/drawing/2014/chart" uri="{C3380CC4-5D6E-409C-BE32-E72D297353CC}">
              <c16:uniqueId val="{00000000-19BC-48A7-A315-F6423318300F}"/>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56</c:v>
                </c:pt>
                <c:pt idx="1">
                  <c:v>56.01</c:v>
                </c:pt>
                <c:pt idx="2">
                  <c:v>56.72</c:v>
                </c:pt>
                <c:pt idx="3">
                  <c:v>54.06</c:v>
                </c:pt>
                <c:pt idx="4">
                  <c:v>55.26</c:v>
                </c:pt>
              </c:numCache>
            </c:numRef>
          </c:val>
          <c:smooth val="0"/>
          <c:extLst>
            <c:ext xmlns:c16="http://schemas.microsoft.com/office/drawing/2014/chart" uri="{C3380CC4-5D6E-409C-BE32-E72D297353CC}">
              <c16:uniqueId val="{00000001-19BC-48A7-A315-F6423318300F}"/>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95.72</c:v>
                </c:pt>
                <c:pt idx="1">
                  <c:v>96</c:v>
                </c:pt>
                <c:pt idx="2">
                  <c:v>96.2</c:v>
                </c:pt>
                <c:pt idx="3">
                  <c:v>96.31</c:v>
                </c:pt>
                <c:pt idx="4">
                  <c:v>96.04</c:v>
                </c:pt>
              </c:numCache>
            </c:numRef>
          </c:val>
          <c:extLst>
            <c:ext xmlns:c16="http://schemas.microsoft.com/office/drawing/2014/chart" uri="{C3380CC4-5D6E-409C-BE32-E72D297353CC}">
              <c16:uniqueId val="{00000000-65E9-4ED2-9820-9B846399D7D8}"/>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89.51</c:v>
                </c:pt>
                <c:pt idx="1">
                  <c:v>89.77</c:v>
                </c:pt>
                <c:pt idx="2">
                  <c:v>90.04</c:v>
                </c:pt>
                <c:pt idx="3">
                  <c:v>90.11</c:v>
                </c:pt>
                <c:pt idx="4">
                  <c:v>90.52</c:v>
                </c:pt>
              </c:numCache>
            </c:numRef>
          </c:val>
          <c:smooth val="0"/>
          <c:extLst>
            <c:ext xmlns:c16="http://schemas.microsoft.com/office/drawing/2014/chart" uri="{C3380CC4-5D6E-409C-BE32-E72D297353CC}">
              <c16:uniqueId val="{00000001-65E9-4ED2-9820-9B846399D7D8}"/>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51.96</c:v>
                </c:pt>
                <c:pt idx="1">
                  <c:v>50.66</c:v>
                </c:pt>
                <c:pt idx="2">
                  <c:v>52.12</c:v>
                </c:pt>
                <c:pt idx="3">
                  <c:v>49.18</c:v>
                </c:pt>
                <c:pt idx="4">
                  <c:v>48.7</c:v>
                </c:pt>
              </c:numCache>
            </c:numRef>
          </c:val>
          <c:extLst>
            <c:ext xmlns:c16="http://schemas.microsoft.com/office/drawing/2014/chart" uri="{C3380CC4-5D6E-409C-BE32-E72D297353CC}">
              <c16:uniqueId val="{00000000-BC18-451B-9A09-C1EAFDBC76CE}"/>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C18-451B-9A09-C1EAFDBC76CE}"/>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3FF-47E1-B4D4-E40522627680}"/>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3FF-47E1-B4D4-E40522627680}"/>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0EA-42E4-B34D-535117A77C66}"/>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0EA-42E4-B34D-535117A77C66}"/>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AE9-4D7A-A22A-028C6DB8B9C0}"/>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AE9-4D7A-A22A-028C6DB8B9C0}"/>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CFB-4BFE-B2A0-4047C1986E58}"/>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CFB-4BFE-B2A0-4047C1986E58}"/>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167.49</c:v>
                </c:pt>
                <c:pt idx="1">
                  <c:v>82.34</c:v>
                </c:pt>
                <c:pt idx="2">
                  <c:v>2448.2600000000002</c:v>
                </c:pt>
                <c:pt idx="3" formatCode="#,##0.00;&quot;△&quot;#,##0.00">
                  <c:v>0</c:v>
                </c:pt>
                <c:pt idx="4">
                  <c:v>29.44</c:v>
                </c:pt>
              </c:numCache>
            </c:numRef>
          </c:val>
          <c:extLst>
            <c:ext xmlns:c16="http://schemas.microsoft.com/office/drawing/2014/chart" uri="{C3380CC4-5D6E-409C-BE32-E72D297353CC}">
              <c16:uniqueId val="{00000000-B02C-437E-9A36-FD8C30BDBC3E}"/>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685.34</c:v>
                </c:pt>
                <c:pt idx="1">
                  <c:v>684.74</c:v>
                </c:pt>
                <c:pt idx="2">
                  <c:v>654.91999999999996</c:v>
                </c:pt>
                <c:pt idx="3">
                  <c:v>654.71</c:v>
                </c:pt>
                <c:pt idx="4">
                  <c:v>783.8</c:v>
                </c:pt>
              </c:numCache>
            </c:numRef>
          </c:val>
          <c:smooth val="0"/>
          <c:extLst>
            <c:ext xmlns:c16="http://schemas.microsoft.com/office/drawing/2014/chart" uri="{C3380CC4-5D6E-409C-BE32-E72D297353CC}">
              <c16:uniqueId val="{00000001-B02C-437E-9A36-FD8C30BDBC3E}"/>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59.55</c:v>
                </c:pt>
                <c:pt idx="1">
                  <c:v>60.31</c:v>
                </c:pt>
                <c:pt idx="2">
                  <c:v>57.33</c:v>
                </c:pt>
                <c:pt idx="3">
                  <c:v>61.04</c:v>
                </c:pt>
                <c:pt idx="4">
                  <c:v>60.92</c:v>
                </c:pt>
              </c:numCache>
            </c:numRef>
          </c:val>
          <c:extLst>
            <c:ext xmlns:c16="http://schemas.microsoft.com/office/drawing/2014/chart" uri="{C3380CC4-5D6E-409C-BE32-E72D297353CC}">
              <c16:uniqueId val="{00000000-5879-4844-B0B0-54A4B650ADF9}"/>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59.83</c:v>
                </c:pt>
                <c:pt idx="1">
                  <c:v>65.33</c:v>
                </c:pt>
                <c:pt idx="2">
                  <c:v>65.39</c:v>
                </c:pt>
                <c:pt idx="3">
                  <c:v>65.37</c:v>
                </c:pt>
                <c:pt idx="4">
                  <c:v>68.11</c:v>
                </c:pt>
              </c:numCache>
            </c:numRef>
          </c:val>
          <c:smooth val="0"/>
          <c:extLst>
            <c:ext xmlns:c16="http://schemas.microsoft.com/office/drawing/2014/chart" uri="{C3380CC4-5D6E-409C-BE32-E72D297353CC}">
              <c16:uniqueId val="{00000001-5879-4844-B0B0-54A4B650ADF9}"/>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372.96</c:v>
                </c:pt>
                <c:pt idx="1">
                  <c:v>370.13</c:v>
                </c:pt>
                <c:pt idx="2">
                  <c:v>395.09</c:v>
                </c:pt>
                <c:pt idx="3">
                  <c:v>372.96</c:v>
                </c:pt>
                <c:pt idx="4">
                  <c:v>375.31</c:v>
                </c:pt>
              </c:numCache>
            </c:numRef>
          </c:val>
          <c:extLst>
            <c:ext xmlns:c16="http://schemas.microsoft.com/office/drawing/2014/chart" uri="{C3380CC4-5D6E-409C-BE32-E72D297353CC}">
              <c16:uniqueId val="{00000000-690C-4214-BDB1-DA136EDB7747}"/>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246.66</c:v>
                </c:pt>
                <c:pt idx="1">
                  <c:v>227.43</c:v>
                </c:pt>
                <c:pt idx="2">
                  <c:v>230.88</c:v>
                </c:pt>
                <c:pt idx="3">
                  <c:v>228.99</c:v>
                </c:pt>
                <c:pt idx="4">
                  <c:v>222.41</c:v>
                </c:pt>
              </c:numCache>
            </c:numRef>
          </c:val>
          <c:smooth val="0"/>
          <c:extLst>
            <c:ext xmlns:c16="http://schemas.microsoft.com/office/drawing/2014/chart" uri="{C3380CC4-5D6E-409C-BE32-E72D297353CC}">
              <c16:uniqueId val="{00000001-690C-4214-BDB1-DA136EDB7747}"/>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【832.52】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【60.94】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1" t="str">
        <f>データ!H6</f>
        <v>京都府　福知山市</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3"/>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15">
      <c r="A8" s="2"/>
      <c r="B8" s="78" t="str">
        <f>データ!I6</f>
        <v>法非適用</v>
      </c>
      <c r="C8" s="78"/>
      <c r="D8" s="78"/>
      <c r="E8" s="78"/>
      <c r="F8" s="78"/>
      <c r="G8" s="78"/>
      <c r="H8" s="78"/>
      <c r="I8" s="78" t="str">
        <f>データ!J6</f>
        <v>下水道事業</v>
      </c>
      <c r="J8" s="78"/>
      <c r="K8" s="78"/>
      <c r="L8" s="78"/>
      <c r="M8" s="78"/>
      <c r="N8" s="78"/>
      <c r="O8" s="78"/>
      <c r="P8" s="78" t="str">
        <f>データ!K6</f>
        <v>農業集落排水</v>
      </c>
      <c r="Q8" s="78"/>
      <c r="R8" s="78"/>
      <c r="S8" s="78"/>
      <c r="T8" s="78"/>
      <c r="U8" s="78"/>
      <c r="V8" s="78"/>
      <c r="W8" s="78" t="str">
        <f>データ!L6</f>
        <v>F1</v>
      </c>
      <c r="X8" s="78"/>
      <c r="Y8" s="78"/>
      <c r="Z8" s="78"/>
      <c r="AA8" s="78"/>
      <c r="AB8" s="78"/>
      <c r="AC8" s="78"/>
      <c r="AD8" s="79" t="str">
        <f>データ!$M$6</f>
        <v>非設置</v>
      </c>
      <c r="AE8" s="79"/>
      <c r="AF8" s="79"/>
      <c r="AG8" s="79"/>
      <c r="AH8" s="79"/>
      <c r="AI8" s="79"/>
      <c r="AJ8" s="79"/>
      <c r="AK8" s="3"/>
      <c r="AL8" s="75">
        <f>データ!S6</f>
        <v>77061</v>
      </c>
      <c r="AM8" s="75"/>
      <c r="AN8" s="75"/>
      <c r="AO8" s="75"/>
      <c r="AP8" s="75"/>
      <c r="AQ8" s="75"/>
      <c r="AR8" s="75"/>
      <c r="AS8" s="75"/>
      <c r="AT8" s="74">
        <f>データ!T6</f>
        <v>552.54</v>
      </c>
      <c r="AU8" s="74"/>
      <c r="AV8" s="74"/>
      <c r="AW8" s="74"/>
      <c r="AX8" s="74"/>
      <c r="AY8" s="74"/>
      <c r="AZ8" s="74"/>
      <c r="BA8" s="74"/>
      <c r="BB8" s="74">
        <f>データ!U6</f>
        <v>139.47</v>
      </c>
      <c r="BC8" s="74"/>
      <c r="BD8" s="74"/>
      <c r="BE8" s="74"/>
      <c r="BF8" s="74"/>
      <c r="BG8" s="74"/>
      <c r="BH8" s="74"/>
      <c r="BI8" s="74"/>
      <c r="BJ8" s="3"/>
      <c r="BK8" s="3"/>
      <c r="BL8" s="76" t="s">
        <v>10</v>
      </c>
      <c r="BM8" s="77"/>
      <c r="BN8" s="7" t="s">
        <v>11</v>
      </c>
      <c r="BO8" s="8"/>
      <c r="BP8" s="8"/>
      <c r="BQ8" s="8"/>
      <c r="BR8" s="8"/>
      <c r="BS8" s="8"/>
      <c r="BT8" s="8"/>
      <c r="BU8" s="8"/>
      <c r="BV8" s="8"/>
      <c r="BW8" s="8"/>
      <c r="BX8" s="8"/>
      <c r="BY8" s="9"/>
    </row>
    <row r="9" spans="1:78" ht="18.75" customHeight="1" x14ac:dyDescent="0.15">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71" t="s">
        <v>16</v>
      </c>
      <c r="AE9" s="71"/>
      <c r="AF9" s="71"/>
      <c r="AG9" s="71"/>
      <c r="AH9" s="71"/>
      <c r="AI9" s="71"/>
      <c r="AJ9" s="71"/>
      <c r="AK9" s="3"/>
      <c r="AL9" s="71" t="s">
        <v>17</v>
      </c>
      <c r="AM9" s="71"/>
      <c r="AN9" s="71"/>
      <c r="AO9" s="71"/>
      <c r="AP9" s="71"/>
      <c r="AQ9" s="71"/>
      <c r="AR9" s="71"/>
      <c r="AS9" s="71"/>
      <c r="AT9" s="71" t="s">
        <v>18</v>
      </c>
      <c r="AU9" s="71"/>
      <c r="AV9" s="71"/>
      <c r="AW9" s="71"/>
      <c r="AX9" s="71"/>
      <c r="AY9" s="71"/>
      <c r="AZ9" s="71"/>
      <c r="BA9" s="71"/>
      <c r="BB9" s="71" t="s">
        <v>19</v>
      </c>
      <c r="BC9" s="71"/>
      <c r="BD9" s="71"/>
      <c r="BE9" s="71"/>
      <c r="BF9" s="71"/>
      <c r="BG9" s="71"/>
      <c r="BH9" s="71"/>
      <c r="BI9" s="71"/>
      <c r="BJ9" s="3"/>
      <c r="BK9" s="3"/>
      <c r="BL9" s="72" t="s">
        <v>20</v>
      </c>
      <c r="BM9" s="73"/>
      <c r="BN9" s="10" t="s">
        <v>21</v>
      </c>
      <c r="BO9" s="11"/>
      <c r="BP9" s="11"/>
      <c r="BQ9" s="11"/>
      <c r="BR9" s="11"/>
      <c r="BS9" s="11"/>
      <c r="BT9" s="11"/>
      <c r="BU9" s="11"/>
      <c r="BV9" s="11"/>
      <c r="BW9" s="11"/>
      <c r="BX9" s="11"/>
      <c r="BY9" s="12"/>
    </row>
    <row r="10" spans="1:78" ht="18.75" customHeight="1" x14ac:dyDescent="0.15">
      <c r="A10" s="2"/>
      <c r="B10" s="74" t="str">
        <f>データ!N6</f>
        <v>-</v>
      </c>
      <c r="C10" s="74"/>
      <c r="D10" s="74"/>
      <c r="E10" s="74"/>
      <c r="F10" s="74"/>
      <c r="G10" s="74"/>
      <c r="H10" s="74"/>
      <c r="I10" s="74" t="str">
        <f>データ!O6</f>
        <v>該当数値なし</v>
      </c>
      <c r="J10" s="74"/>
      <c r="K10" s="74"/>
      <c r="L10" s="74"/>
      <c r="M10" s="74"/>
      <c r="N10" s="74"/>
      <c r="O10" s="74"/>
      <c r="P10" s="74">
        <f>データ!P6</f>
        <v>10.92</v>
      </c>
      <c r="Q10" s="74"/>
      <c r="R10" s="74"/>
      <c r="S10" s="74"/>
      <c r="T10" s="74"/>
      <c r="U10" s="74"/>
      <c r="V10" s="74"/>
      <c r="W10" s="74">
        <f>データ!Q6</f>
        <v>76.91</v>
      </c>
      <c r="X10" s="74"/>
      <c r="Y10" s="74"/>
      <c r="Z10" s="74"/>
      <c r="AA10" s="74"/>
      <c r="AB10" s="74"/>
      <c r="AC10" s="74"/>
      <c r="AD10" s="75">
        <f>データ!R6</f>
        <v>3718</v>
      </c>
      <c r="AE10" s="75"/>
      <c r="AF10" s="75"/>
      <c r="AG10" s="75"/>
      <c r="AH10" s="75"/>
      <c r="AI10" s="75"/>
      <c r="AJ10" s="75"/>
      <c r="AK10" s="2"/>
      <c r="AL10" s="75">
        <f>データ!V6</f>
        <v>8366</v>
      </c>
      <c r="AM10" s="75"/>
      <c r="AN10" s="75"/>
      <c r="AO10" s="75"/>
      <c r="AP10" s="75"/>
      <c r="AQ10" s="75"/>
      <c r="AR10" s="75"/>
      <c r="AS10" s="75"/>
      <c r="AT10" s="74">
        <f>データ!W6</f>
        <v>6.97</v>
      </c>
      <c r="AU10" s="74"/>
      <c r="AV10" s="74"/>
      <c r="AW10" s="74"/>
      <c r="AX10" s="74"/>
      <c r="AY10" s="74"/>
      <c r="AZ10" s="74"/>
      <c r="BA10" s="74"/>
      <c r="BB10" s="74">
        <f>データ!X6</f>
        <v>1200.29</v>
      </c>
      <c r="BC10" s="74"/>
      <c r="BD10" s="74"/>
      <c r="BE10" s="74"/>
      <c r="BF10" s="74"/>
      <c r="BG10" s="74"/>
      <c r="BH10" s="74"/>
      <c r="BI10" s="74"/>
      <c r="BJ10" s="2"/>
      <c r="BK10" s="2"/>
      <c r="BL10" s="64" t="s">
        <v>22</v>
      </c>
      <c r="BM10" s="65"/>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24</v>
      </c>
      <c r="BM11" s="66"/>
      <c r="BN11" s="66"/>
      <c r="BO11" s="66"/>
      <c r="BP11" s="66"/>
      <c r="BQ11" s="66"/>
      <c r="BR11" s="66"/>
      <c r="BS11" s="66"/>
      <c r="BT11" s="66"/>
      <c r="BU11" s="66"/>
      <c r="BV11" s="66"/>
      <c r="BW11" s="66"/>
      <c r="BX11" s="66"/>
      <c r="BY11" s="66"/>
      <c r="BZ11" s="6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15">
      <c r="A14" s="2"/>
      <c r="B14" s="68" t="s">
        <v>25</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119</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117</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118</v>
      </c>
      <c r="BM66" s="59"/>
      <c r="BN66" s="59"/>
      <c r="BO66" s="59"/>
      <c r="BP66" s="59"/>
      <c r="BQ66" s="59"/>
      <c r="BR66" s="59"/>
      <c r="BS66" s="59"/>
      <c r="BT66" s="59"/>
      <c r="BU66" s="59"/>
      <c r="BV66" s="59"/>
      <c r="BW66" s="59"/>
      <c r="BX66" s="59"/>
      <c r="BY66" s="59"/>
      <c r="BZ66" s="6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8"/>
      <c r="BM79" s="59"/>
      <c r="BN79" s="59"/>
      <c r="BO79" s="59"/>
      <c r="BP79" s="59"/>
      <c r="BQ79" s="59"/>
      <c r="BR79" s="59"/>
      <c r="BS79" s="59"/>
      <c r="BT79" s="59"/>
      <c r="BU79" s="59"/>
      <c r="BV79" s="59"/>
      <c r="BW79" s="59"/>
      <c r="BX79" s="59"/>
      <c r="BY79" s="59"/>
      <c r="BZ79" s="60"/>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8"/>
      <c r="BM80" s="59"/>
      <c r="BN80" s="59"/>
      <c r="BO80" s="59"/>
      <c r="BP80" s="59"/>
      <c r="BQ80" s="59"/>
      <c r="BR80" s="59"/>
      <c r="BS80" s="59"/>
      <c r="BT80" s="59"/>
      <c r="BU80" s="59"/>
      <c r="BV80" s="59"/>
      <c r="BW80" s="59"/>
      <c r="BX80" s="59"/>
      <c r="BY80" s="59"/>
      <c r="BZ80" s="60"/>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8"/>
      <c r="BM81" s="59"/>
      <c r="BN81" s="59"/>
      <c r="BO81" s="59"/>
      <c r="BP81" s="59"/>
      <c r="BQ81" s="59"/>
      <c r="BR81" s="59"/>
      <c r="BS81" s="59"/>
      <c r="BT81" s="59"/>
      <c r="BU81" s="59"/>
      <c r="BV81" s="59"/>
      <c r="BW81" s="59"/>
      <c r="BX81" s="59"/>
      <c r="BY81" s="59"/>
      <c r="BZ81" s="6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1"/>
      <c r="BM82" s="62"/>
      <c r="BN82" s="62"/>
      <c r="BO82" s="62"/>
      <c r="BP82" s="62"/>
      <c r="BQ82" s="62"/>
      <c r="BR82" s="62"/>
      <c r="BS82" s="62"/>
      <c r="BT82" s="62"/>
      <c r="BU82" s="62"/>
      <c r="BV82" s="62"/>
      <c r="BW82" s="62"/>
      <c r="BX82" s="62"/>
      <c r="BY82" s="62"/>
      <c r="BZ82" s="63"/>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【832.52】</v>
      </c>
      <c r="I86" s="26" t="str">
        <f>データ!CA6</f>
        <v>【60.94】</v>
      </c>
      <c r="J86" s="26" t="str">
        <f>データ!CL6</f>
        <v>【253.04】</v>
      </c>
      <c r="K86" s="26" t="str">
        <f>データ!CW6</f>
        <v>【54.84】</v>
      </c>
      <c r="L86" s="26" t="str">
        <f>データ!DH6</f>
        <v>【86.60】</v>
      </c>
      <c r="M86" s="26" t="s">
        <v>44</v>
      </c>
      <c r="N86" s="26" t="s">
        <v>44</v>
      </c>
      <c r="O86" s="26" t="str">
        <f>データ!EO6</f>
        <v>【0.16】</v>
      </c>
    </row>
  </sheetData>
  <sheetProtection algorithmName="SHA-512" hashValue="CIp67r4NqZIY17zt/NFb+3nH1ohLW2O03oDKmdlcNMv87bSTrx2yMjCDxgp7LcxwXB5Wjr5qanl/rlptjwsroA==" saltValue="nAAu/aDgvCZyEkJLnzfWj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83" t="s">
        <v>54</v>
      </c>
      <c r="I3" s="84"/>
      <c r="J3" s="84"/>
      <c r="K3" s="84"/>
      <c r="L3" s="84"/>
      <c r="M3" s="84"/>
      <c r="N3" s="84"/>
      <c r="O3" s="84"/>
      <c r="P3" s="84"/>
      <c r="Q3" s="84"/>
      <c r="R3" s="84"/>
      <c r="S3" s="84"/>
      <c r="T3" s="84"/>
      <c r="U3" s="84"/>
      <c r="V3" s="84"/>
      <c r="W3" s="84"/>
      <c r="X3" s="85"/>
      <c r="Y3" s="89" t="s">
        <v>55</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28</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x14ac:dyDescent="0.15">
      <c r="A4" s="28" t="s">
        <v>56</v>
      </c>
      <c r="B4" s="30"/>
      <c r="C4" s="30"/>
      <c r="D4" s="30"/>
      <c r="E4" s="30"/>
      <c r="F4" s="30"/>
      <c r="G4" s="30"/>
      <c r="H4" s="86"/>
      <c r="I4" s="87"/>
      <c r="J4" s="87"/>
      <c r="K4" s="87"/>
      <c r="L4" s="87"/>
      <c r="M4" s="87"/>
      <c r="N4" s="87"/>
      <c r="O4" s="87"/>
      <c r="P4" s="87"/>
      <c r="Q4" s="87"/>
      <c r="R4" s="87"/>
      <c r="S4" s="87"/>
      <c r="T4" s="87"/>
      <c r="U4" s="87"/>
      <c r="V4" s="87"/>
      <c r="W4" s="87"/>
      <c r="X4" s="88"/>
      <c r="Y4" s="82" t="s">
        <v>57</v>
      </c>
      <c r="Z4" s="82"/>
      <c r="AA4" s="82"/>
      <c r="AB4" s="82"/>
      <c r="AC4" s="82"/>
      <c r="AD4" s="82"/>
      <c r="AE4" s="82"/>
      <c r="AF4" s="82"/>
      <c r="AG4" s="82"/>
      <c r="AH4" s="82"/>
      <c r="AI4" s="82"/>
      <c r="AJ4" s="82" t="s">
        <v>58</v>
      </c>
      <c r="AK4" s="82"/>
      <c r="AL4" s="82"/>
      <c r="AM4" s="82"/>
      <c r="AN4" s="82"/>
      <c r="AO4" s="82"/>
      <c r="AP4" s="82"/>
      <c r="AQ4" s="82"/>
      <c r="AR4" s="82"/>
      <c r="AS4" s="82"/>
      <c r="AT4" s="82"/>
      <c r="AU4" s="82" t="s">
        <v>59</v>
      </c>
      <c r="AV4" s="82"/>
      <c r="AW4" s="82"/>
      <c r="AX4" s="82"/>
      <c r="AY4" s="82"/>
      <c r="AZ4" s="82"/>
      <c r="BA4" s="82"/>
      <c r="BB4" s="82"/>
      <c r="BC4" s="82"/>
      <c r="BD4" s="82"/>
      <c r="BE4" s="82"/>
      <c r="BF4" s="82" t="s">
        <v>60</v>
      </c>
      <c r="BG4" s="82"/>
      <c r="BH4" s="82"/>
      <c r="BI4" s="82"/>
      <c r="BJ4" s="82"/>
      <c r="BK4" s="82"/>
      <c r="BL4" s="82"/>
      <c r="BM4" s="82"/>
      <c r="BN4" s="82"/>
      <c r="BO4" s="82"/>
      <c r="BP4" s="82"/>
      <c r="BQ4" s="82" t="s">
        <v>61</v>
      </c>
      <c r="BR4" s="82"/>
      <c r="BS4" s="82"/>
      <c r="BT4" s="82"/>
      <c r="BU4" s="82"/>
      <c r="BV4" s="82"/>
      <c r="BW4" s="82"/>
      <c r="BX4" s="82"/>
      <c r="BY4" s="82"/>
      <c r="BZ4" s="82"/>
      <c r="CA4" s="82"/>
      <c r="CB4" s="82" t="s">
        <v>62</v>
      </c>
      <c r="CC4" s="82"/>
      <c r="CD4" s="82"/>
      <c r="CE4" s="82"/>
      <c r="CF4" s="82"/>
      <c r="CG4" s="82"/>
      <c r="CH4" s="82"/>
      <c r="CI4" s="82"/>
      <c r="CJ4" s="82"/>
      <c r="CK4" s="82"/>
      <c r="CL4" s="82"/>
      <c r="CM4" s="82" t="s">
        <v>63</v>
      </c>
      <c r="CN4" s="82"/>
      <c r="CO4" s="82"/>
      <c r="CP4" s="82"/>
      <c r="CQ4" s="82"/>
      <c r="CR4" s="82"/>
      <c r="CS4" s="82"/>
      <c r="CT4" s="82"/>
      <c r="CU4" s="82"/>
      <c r="CV4" s="82"/>
      <c r="CW4" s="82"/>
      <c r="CX4" s="82" t="s">
        <v>64</v>
      </c>
      <c r="CY4" s="82"/>
      <c r="CZ4" s="82"/>
      <c r="DA4" s="82"/>
      <c r="DB4" s="82"/>
      <c r="DC4" s="82"/>
      <c r="DD4" s="82"/>
      <c r="DE4" s="82"/>
      <c r="DF4" s="82"/>
      <c r="DG4" s="82"/>
      <c r="DH4" s="82"/>
      <c r="DI4" s="82" t="s">
        <v>65</v>
      </c>
      <c r="DJ4" s="82"/>
      <c r="DK4" s="82"/>
      <c r="DL4" s="82"/>
      <c r="DM4" s="82"/>
      <c r="DN4" s="82"/>
      <c r="DO4" s="82"/>
      <c r="DP4" s="82"/>
      <c r="DQ4" s="82"/>
      <c r="DR4" s="82"/>
      <c r="DS4" s="82"/>
      <c r="DT4" s="82" t="s">
        <v>66</v>
      </c>
      <c r="DU4" s="82"/>
      <c r="DV4" s="82"/>
      <c r="DW4" s="82"/>
      <c r="DX4" s="82"/>
      <c r="DY4" s="82"/>
      <c r="DZ4" s="82"/>
      <c r="EA4" s="82"/>
      <c r="EB4" s="82"/>
      <c r="EC4" s="82"/>
      <c r="ED4" s="82"/>
      <c r="EE4" s="82" t="s">
        <v>67</v>
      </c>
      <c r="EF4" s="82"/>
      <c r="EG4" s="82"/>
      <c r="EH4" s="82"/>
      <c r="EI4" s="82"/>
      <c r="EJ4" s="82"/>
      <c r="EK4" s="82"/>
      <c r="EL4" s="82"/>
      <c r="EM4" s="82"/>
      <c r="EN4" s="82"/>
      <c r="EO4" s="82"/>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2020</v>
      </c>
      <c r="C6" s="33">
        <f t="shared" ref="C6:X6" si="3">C7</f>
        <v>262013</v>
      </c>
      <c r="D6" s="33">
        <f t="shared" si="3"/>
        <v>47</v>
      </c>
      <c r="E6" s="33">
        <f t="shared" si="3"/>
        <v>17</v>
      </c>
      <c r="F6" s="33">
        <f t="shared" si="3"/>
        <v>5</v>
      </c>
      <c r="G6" s="33">
        <f t="shared" si="3"/>
        <v>0</v>
      </c>
      <c r="H6" s="33" t="str">
        <f t="shared" si="3"/>
        <v>京都府　福知山市</v>
      </c>
      <c r="I6" s="33" t="str">
        <f t="shared" si="3"/>
        <v>法非適用</v>
      </c>
      <c r="J6" s="33" t="str">
        <f t="shared" si="3"/>
        <v>下水道事業</v>
      </c>
      <c r="K6" s="33" t="str">
        <f t="shared" si="3"/>
        <v>農業集落排水</v>
      </c>
      <c r="L6" s="33" t="str">
        <f t="shared" si="3"/>
        <v>F1</v>
      </c>
      <c r="M6" s="33" t="str">
        <f t="shared" si="3"/>
        <v>非設置</v>
      </c>
      <c r="N6" s="34" t="str">
        <f t="shared" si="3"/>
        <v>-</v>
      </c>
      <c r="O6" s="34" t="str">
        <f t="shared" si="3"/>
        <v>該当数値なし</v>
      </c>
      <c r="P6" s="34">
        <f t="shared" si="3"/>
        <v>10.92</v>
      </c>
      <c r="Q6" s="34">
        <f t="shared" si="3"/>
        <v>76.91</v>
      </c>
      <c r="R6" s="34">
        <f t="shared" si="3"/>
        <v>3718</v>
      </c>
      <c r="S6" s="34">
        <f t="shared" si="3"/>
        <v>77061</v>
      </c>
      <c r="T6" s="34">
        <f t="shared" si="3"/>
        <v>552.54</v>
      </c>
      <c r="U6" s="34">
        <f t="shared" si="3"/>
        <v>139.47</v>
      </c>
      <c r="V6" s="34">
        <f t="shared" si="3"/>
        <v>8366</v>
      </c>
      <c r="W6" s="34">
        <f t="shared" si="3"/>
        <v>6.97</v>
      </c>
      <c r="X6" s="34">
        <f t="shared" si="3"/>
        <v>1200.29</v>
      </c>
      <c r="Y6" s="35">
        <f>IF(Y7="",NA(),Y7)</f>
        <v>51.96</v>
      </c>
      <c r="Z6" s="35">
        <f t="shared" ref="Z6:AH6" si="4">IF(Z7="",NA(),Z7)</f>
        <v>50.66</v>
      </c>
      <c r="AA6" s="35">
        <f t="shared" si="4"/>
        <v>52.12</v>
      </c>
      <c r="AB6" s="35">
        <f t="shared" si="4"/>
        <v>49.18</v>
      </c>
      <c r="AC6" s="35">
        <f t="shared" si="4"/>
        <v>48.7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167.49</v>
      </c>
      <c r="BG6" s="35">
        <f t="shared" ref="BG6:BO6" si="7">IF(BG7="",NA(),BG7)</f>
        <v>82.34</v>
      </c>
      <c r="BH6" s="35">
        <f t="shared" si="7"/>
        <v>2448.2600000000002</v>
      </c>
      <c r="BI6" s="34">
        <f t="shared" si="7"/>
        <v>0</v>
      </c>
      <c r="BJ6" s="35">
        <f t="shared" si="7"/>
        <v>29.44</v>
      </c>
      <c r="BK6" s="35">
        <f t="shared" si="7"/>
        <v>685.34</v>
      </c>
      <c r="BL6" s="35">
        <f t="shared" si="7"/>
        <v>684.74</v>
      </c>
      <c r="BM6" s="35">
        <f t="shared" si="7"/>
        <v>654.91999999999996</v>
      </c>
      <c r="BN6" s="35">
        <f t="shared" si="7"/>
        <v>654.71</v>
      </c>
      <c r="BO6" s="35">
        <f t="shared" si="7"/>
        <v>783.8</v>
      </c>
      <c r="BP6" s="34" t="str">
        <f>IF(BP7="","",IF(BP7="-","【-】","【"&amp;SUBSTITUTE(TEXT(BP7,"#,##0.00"),"-","△")&amp;"】"))</f>
        <v>【832.52】</v>
      </c>
      <c r="BQ6" s="35">
        <f>IF(BQ7="",NA(),BQ7)</f>
        <v>59.55</v>
      </c>
      <c r="BR6" s="35">
        <f t="shared" ref="BR6:BZ6" si="8">IF(BR7="",NA(),BR7)</f>
        <v>60.31</v>
      </c>
      <c r="BS6" s="35">
        <f t="shared" si="8"/>
        <v>57.33</v>
      </c>
      <c r="BT6" s="35">
        <f t="shared" si="8"/>
        <v>61.04</v>
      </c>
      <c r="BU6" s="35">
        <f t="shared" si="8"/>
        <v>60.92</v>
      </c>
      <c r="BV6" s="35">
        <f t="shared" si="8"/>
        <v>59.83</v>
      </c>
      <c r="BW6" s="35">
        <f t="shared" si="8"/>
        <v>65.33</v>
      </c>
      <c r="BX6" s="35">
        <f t="shared" si="8"/>
        <v>65.39</v>
      </c>
      <c r="BY6" s="35">
        <f t="shared" si="8"/>
        <v>65.37</v>
      </c>
      <c r="BZ6" s="35">
        <f t="shared" si="8"/>
        <v>68.11</v>
      </c>
      <c r="CA6" s="34" t="str">
        <f>IF(CA7="","",IF(CA7="-","【-】","【"&amp;SUBSTITUTE(TEXT(CA7,"#,##0.00"),"-","△")&amp;"】"))</f>
        <v>【60.94】</v>
      </c>
      <c r="CB6" s="35">
        <f>IF(CB7="",NA(),CB7)</f>
        <v>372.96</v>
      </c>
      <c r="CC6" s="35">
        <f t="shared" ref="CC6:CK6" si="9">IF(CC7="",NA(),CC7)</f>
        <v>370.13</v>
      </c>
      <c r="CD6" s="35">
        <f t="shared" si="9"/>
        <v>395.09</v>
      </c>
      <c r="CE6" s="35">
        <f t="shared" si="9"/>
        <v>372.96</v>
      </c>
      <c r="CF6" s="35">
        <f t="shared" si="9"/>
        <v>375.31</v>
      </c>
      <c r="CG6" s="35">
        <f t="shared" si="9"/>
        <v>246.66</v>
      </c>
      <c r="CH6" s="35">
        <f t="shared" si="9"/>
        <v>227.43</v>
      </c>
      <c r="CI6" s="35">
        <f t="shared" si="9"/>
        <v>230.88</v>
      </c>
      <c r="CJ6" s="35">
        <f t="shared" si="9"/>
        <v>228.99</v>
      </c>
      <c r="CK6" s="35">
        <f t="shared" si="9"/>
        <v>222.41</v>
      </c>
      <c r="CL6" s="34" t="str">
        <f>IF(CL7="","",IF(CL7="-","【-】","【"&amp;SUBSTITUTE(TEXT(CL7,"#,##0.00"),"-","△")&amp;"】"))</f>
        <v>【253.04】</v>
      </c>
      <c r="CM6" s="35">
        <f>IF(CM7="",NA(),CM7)</f>
        <v>46.83</v>
      </c>
      <c r="CN6" s="35">
        <f t="shared" ref="CN6:CV6" si="10">IF(CN7="",NA(),CN7)</f>
        <v>51.63</v>
      </c>
      <c r="CO6" s="35">
        <f t="shared" si="10"/>
        <v>53.52</v>
      </c>
      <c r="CP6" s="35">
        <f t="shared" si="10"/>
        <v>51.56</v>
      </c>
      <c r="CQ6" s="35">
        <f t="shared" si="10"/>
        <v>53.36</v>
      </c>
      <c r="CR6" s="35">
        <f t="shared" si="10"/>
        <v>56</v>
      </c>
      <c r="CS6" s="35">
        <f t="shared" si="10"/>
        <v>56.01</v>
      </c>
      <c r="CT6" s="35">
        <f t="shared" si="10"/>
        <v>56.72</v>
      </c>
      <c r="CU6" s="35">
        <f t="shared" si="10"/>
        <v>54.06</v>
      </c>
      <c r="CV6" s="35">
        <f t="shared" si="10"/>
        <v>55.26</v>
      </c>
      <c r="CW6" s="34" t="str">
        <f>IF(CW7="","",IF(CW7="-","【-】","【"&amp;SUBSTITUTE(TEXT(CW7,"#,##0.00"),"-","△")&amp;"】"))</f>
        <v>【54.84】</v>
      </c>
      <c r="CX6" s="35">
        <f>IF(CX7="",NA(),CX7)</f>
        <v>95.72</v>
      </c>
      <c r="CY6" s="35">
        <f t="shared" ref="CY6:DG6" si="11">IF(CY7="",NA(),CY7)</f>
        <v>96</v>
      </c>
      <c r="CZ6" s="35">
        <f t="shared" si="11"/>
        <v>96.2</v>
      </c>
      <c r="DA6" s="35">
        <f t="shared" si="11"/>
        <v>96.31</v>
      </c>
      <c r="DB6" s="35">
        <f t="shared" si="11"/>
        <v>96.04</v>
      </c>
      <c r="DC6" s="35">
        <f t="shared" si="11"/>
        <v>89.51</v>
      </c>
      <c r="DD6" s="35">
        <f t="shared" si="11"/>
        <v>89.77</v>
      </c>
      <c r="DE6" s="35">
        <f t="shared" si="11"/>
        <v>90.04</v>
      </c>
      <c r="DF6" s="35">
        <f t="shared" si="11"/>
        <v>90.11</v>
      </c>
      <c r="DG6" s="35">
        <f t="shared" si="11"/>
        <v>90.52</v>
      </c>
      <c r="DH6" s="34" t="str">
        <f>IF(DH7="","",IF(DH7="-","【-】","【"&amp;SUBSTITUTE(TEXT(DH7,"#,##0.00"),"-","△")&amp;"】"))</f>
        <v>【86.60】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f>IF(EE7="",NA(),EE7)</f>
        <v>0.28999999999999998</v>
      </c>
      <c r="EF6" s="35">
        <f t="shared" ref="EF6:EN6" si="14">IF(EF7="",NA(),EF7)</f>
        <v>0.65</v>
      </c>
      <c r="EG6" s="35">
        <f t="shared" si="14"/>
        <v>0.4</v>
      </c>
      <c r="EH6" s="35">
        <f t="shared" si="14"/>
        <v>7.0000000000000007E-2</v>
      </c>
      <c r="EI6" s="35">
        <f t="shared" si="14"/>
        <v>0.1</v>
      </c>
      <c r="EJ6" s="35">
        <f t="shared" si="14"/>
        <v>0.05</v>
      </c>
      <c r="EK6" s="35">
        <f t="shared" si="14"/>
        <v>0.44</v>
      </c>
      <c r="EL6" s="35">
        <f t="shared" si="14"/>
        <v>0.04</v>
      </c>
      <c r="EM6" s="35">
        <f t="shared" si="14"/>
        <v>0.02</v>
      </c>
      <c r="EN6" s="35">
        <f t="shared" si="14"/>
        <v>0.02</v>
      </c>
      <c r="EO6" s="34" t="str">
        <f>IF(EO7="","",IF(EO7="-","【-】","【"&amp;SUBSTITUTE(TEXT(EO7,"#,##0.00"),"-","△")&amp;"】"))</f>
        <v>【0.16】</v>
      </c>
    </row>
    <row r="7" spans="1:145" s="36" customFormat="1" x14ac:dyDescent="0.15">
      <c r="A7" s="28"/>
      <c r="B7" s="37">
        <v>2020</v>
      </c>
      <c r="C7" s="37">
        <v>262013</v>
      </c>
      <c r="D7" s="37">
        <v>47</v>
      </c>
      <c r="E7" s="37">
        <v>17</v>
      </c>
      <c r="F7" s="37">
        <v>5</v>
      </c>
      <c r="G7" s="37">
        <v>0</v>
      </c>
      <c r="H7" s="37" t="s">
        <v>97</v>
      </c>
      <c r="I7" s="37" t="s">
        <v>98</v>
      </c>
      <c r="J7" s="37" t="s">
        <v>99</v>
      </c>
      <c r="K7" s="37" t="s">
        <v>100</v>
      </c>
      <c r="L7" s="37" t="s">
        <v>101</v>
      </c>
      <c r="M7" s="37" t="s">
        <v>102</v>
      </c>
      <c r="N7" s="38" t="s">
        <v>103</v>
      </c>
      <c r="O7" s="38" t="s">
        <v>104</v>
      </c>
      <c r="P7" s="38">
        <v>10.92</v>
      </c>
      <c r="Q7" s="38">
        <v>76.91</v>
      </c>
      <c r="R7" s="38">
        <v>3718</v>
      </c>
      <c r="S7" s="38">
        <v>77061</v>
      </c>
      <c r="T7" s="38">
        <v>552.54</v>
      </c>
      <c r="U7" s="38">
        <v>139.47</v>
      </c>
      <c r="V7" s="38">
        <v>8366</v>
      </c>
      <c r="W7" s="38">
        <v>6.97</v>
      </c>
      <c r="X7" s="38">
        <v>1200.29</v>
      </c>
      <c r="Y7" s="38">
        <v>51.96</v>
      </c>
      <c r="Z7" s="38">
        <v>50.66</v>
      </c>
      <c r="AA7" s="38">
        <v>52.12</v>
      </c>
      <c r="AB7" s="38">
        <v>49.18</v>
      </c>
      <c r="AC7" s="38">
        <v>48.7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167.49</v>
      </c>
      <c r="BG7" s="38">
        <v>82.34</v>
      </c>
      <c r="BH7" s="38">
        <v>2448.2600000000002</v>
      </c>
      <c r="BI7" s="38">
        <v>0</v>
      </c>
      <c r="BJ7" s="38">
        <v>29.44</v>
      </c>
      <c r="BK7" s="38">
        <v>685.34</v>
      </c>
      <c r="BL7" s="38">
        <v>684.74</v>
      </c>
      <c r="BM7" s="38">
        <v>654.91999999999996</v>
      </c>
      <c r="BN7" s="38">
        <v>654.71</v>
      </c>
      <c r="BO7" s="38">
        <v>783.8</v>
      </c>
      <c r="BP7" s="38">
        <v>832.52</v>
      </c>
      <c r="BQ7" s="38">
        <v>59.55</v>
      </c>
      <c r="BR7" s="38">
        <v>60.31</v>
      </c>
      <c r="BS7" s="38">
        <v>57.33</v>
      </c>
      <c r="BT7" s="38">
        <v>61.04</v>
      </c>
      <c r="BU7" s="38">
        <v>60.92</v>
      </c>
      <c r="BV7" s="38">
        <v>59.83</v>
      </c>
      <c r="BW7" s="38">
        <v>65.33</v>
      </c>
      <c r="BX7" s="38">
        <v>65.39</v>
      </c>
      <c r="BY7" s="38">
        <v>65.37</v>
      </c>
      <c r="BZ7" s="38">
        <v>68.11</v>
      </c>
      <c r="CA7" s="38">
        <v>60.94</v>
      </c>
      <c r="CB7" s="38">
        <v>372.96</v>
      </c>
      <c r="CC7" s="38">
        <v>370.13</v>
      </c>
      <c r="CD7" s="38">
        <v>395.09</v>
      </c>
      <c r="CE7" s="38">
        <v>372.96</v>
      </c>
      <c r="CF7" s="38">
        <v>375.31</v>
      </c>
      <c r="CG7" s="38">
        <v>246.66</v>
      </c>
      <c r="CH7" s="38">
        <v>227.43</v>
      </c>
      <c r="CI7" s="38">
        <v>230.88</v>
      </c>
      <c r="CJ7" s="38">
        <v>228.99</v>
      </c>
      <c r="CK7" s="38">
        <v>222.41</v>
      </c>
      <c r="CL7" s="38">
        <v>253.04</v>
      </c>
      <c r="CM7" s="38">
        <v>46.83</v>
      </c>
      <c r="CN7" s="38">
        <v>51.63</v>
      </c>
      <c r="CO7" s="38">
        <v>53.52</v>
      </c>
      <c r="CP7" s="38">
        <v>51.56</v>
      </c>
      <c r="CQ7" s="38">
        <v>53.36</v>
      </c>
      <c r="CR7" s="38">
        <v>56</v>
      </c>
      <c r="CS7" s="38">
        <v>56.01</v>
      </c>
      <c r="CT7" s="38">
        <v>56.72</v>
      </c>
      <c r="CU7" s="38">
        <v>54.06</v>
      </c>
      <c r="CV7" s="38">
        <v>55.26</v>
      </c>
      <c r="CW7" s="38">
        <v>54.84</v>
      </c>
      <c r="CX7" s="38">
        <v>95.72</v>
      </c>
      <c r="CY7" s="38">
        <v>96</v>
      </c>
      <c r="CZ7" s="38">
        <v>96.2</v>
      </c>
      <c r="DA7" s="38">
        <v>96.31</v>
      </c>
      <c r="DB7" s="38">
        <v>96.04</v>
      </c>
      <c r="DC7" s="38">
        <v>89.51</v>
      </c>
      <c r="DD7" s="38">
        <v>89.77</v>
      </c>
      <c r="DE7" s="38">
        <v>90.04</v>
      </c>
      <c r="DF7" s="38">
        <v>90.11</v>
      </c>
      <c r="DG7" s="38">
        <v>90.52</v>
      </c>
      <c r="DH7" s="38">
        <v>86.6</v>
      </c>
      <c r="DI7" s="38"/>
      <c r="DJ7" s="38"/>
      <c r="DK7" s="38"/>
      <c r="DL7" s="38"/>
      <c r="DM7" s="38"/>
      <c r="DN7" s="38"/>
      <c r="DO7" s="38"/>
      <c r="DP7" s="38"/>
      <c r="DQ7" s="38"/>
      <c r="DR7" s="38"/>
      <c r="DS7" s="38"/>
      <c r="DT7" s="38"/>
      <c r="DU7" s="38"/>
      <c r="DV7" s="38"/>
      <c r="DW7" s="38"/>
      <c r="DX7" s="38"/>
      <c r="DY7" s="38"/>
      <c r="DZ7" s="38"/>
      <c r="EA7" s="38"/>
      <c r="EB7" s="38"/>
      <c r="EC7" s="38"/>
      <c r="ED7" s="38"/>
      <c r="EE7" s="38">
        <v>0.28999999999999998</v>
      </c>
      <c r="EF7" s="38">
        <v>0.65</v>
      </c>
      <c r="EG7" s="38">
        <v>0.4</v>
      </c>
      <c r="EH7" s="38">
        <v>7.0000000000000007E-2</v>
      </c>
      <c r="EI7" s="38">
        <v>0.1</v>
      </c>
      <c r="EJ7" s="38">
        <v>0.05</v>
      </c>
      <c r="EK7" s="38">
        <v>0.44</v>
      </c>
      <c r="EL7" s="38">
        <v>0.04</v>
      </c>
      <c r="EM7" s="38">
        <v>0.02</v>
      </c>
      <c r="EN7" s="38">
        <v>0.02</v>
      </c>
      <c r="EO7" s="38">
        <v>0.16</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110</v>
      </c>
    </row>
    <row r="12" spans="1:145" x14ac:dyDescent="0.15">
      <c r="B12">
        <v>1</v>
      </c>
      <c r="C12">
        <v>1</v>
      </c>
      <c r="D12">
        <v>1</v>
      </c>
      <c r="E12">
        <v>1</v>
      </c>
      <c r="F12">
        <v>2</v>
      </c>
      <c r="G12" t="s">
        <v>111</v>
      </c>
    </row>
    <row r="13" spans="1:145" x14ac:dyDescent="0.15">
      <c r="B13" t="s">
        <v>112</v>
      </c>
      <c r="C13" t="s">
        <v>113</v>
      </c>
      <c r="D13" t="s">
        <v>112</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久芝　正成</cp:lastModifiedBy>
  <cp:lastPrinted>2022-01-28T02:22:52Z</cp:lastPrinted>
  <dcterms:created xsi:type="dcterms:W3CDTF">2021-12-03T07:59:56Z</dcterms:created>
  <dcterms:modified xsi:type="dcterms:W3CDTF">2022-02-18T01:20:05Z</dcterms:modified>
  <cp:category/>
</cp:coreProperties>
</file>