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E17850F2-2C05-4586-8CD9-D4668E035C2A}" xr6:coauthVersionLast="36" xr6:coauthVersionMax="36" xr10:uidLastSave="{00000000-0000-0000-0000-000000000000}"/>
  <workbookProtection workbookAlgorithmName="SHA-512" workbookHashValue="U92k351jBcTOyIEeRwtAxCO0McEirBvLRwF/WrloGUas2P8/NRcfkFJdzFSKVcdfquQOKsiaoQhM8KgZD5GZUg==" workbookSaltValue="W1j1SbauQjOKzfV+8NM6ZA==" workbookSpinCount="100000" lockStructure="1"/>
  <bookViews>
    <workbookView xWindow="0" yWindow="0" windowWidth="26460" windowHeight="10725" xr2:uid="{00000000-000D-0000-FFFF-FFFF00000000}"/>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AT10" i="4"/>
  <c r="AD10" i="4"/>
  <c r="I10" i="4"/>
  <c r="B10" i="4"/>
  <c r="BB8" i="4"/>
  <c r="AD8" i="4"/>
  <c r="I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<sst xmlns="http://schemas.openxmlformats.org/spreadsheetml/2006/main" count="231" uniqueCount="118">
  <si>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</si>
  <si>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</si>
  <si>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</si>
  <si>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</si>
  <si>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</si>
  <si>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</si>
  <si>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</si>
  <si>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</si>
  <si>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</si>
  <si>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</si>
  <si>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</si>
  <si>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</si>
  <si>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</si>
  <si>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</si>
  <si>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</si>
  <si>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</si>
  <si>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</si>
  <si>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</si>
  <si>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</si>
  <si>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</si>
  <si>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</si>
  <si>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</si>
  <si>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</si>
  <si>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</si>
  <si>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</si>
  <si>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</si>
  <si>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</si>
  <si>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</si>
  <si>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</si>
  <si>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</si>
  <si>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</si>
  <si>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</si>
  <si>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</si>
  <si>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</si>
  <si>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</si>
  <si>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</si>
  <si>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</si>
  <si>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</si>
  <si>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</si>
  <si>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</si>
  <si>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</si>
  <si>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</si>
  <si>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</si>
  <si>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</si>
  <si>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</si>
  <si>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</si>
  <si>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</si>
  <si>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</si>
  <si>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</si>
  <si>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</si>
  <si>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</si>
  <si>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</si>
  <si>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</si>
  <si>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</si>
  <si>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</si>
  <si>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</si>
  <si>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</si>
  <si>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</si>
  <si>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</si>
  <si>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</si>
  <si>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</si>
  <si>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</si>
  <si>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</si>
  <si>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</si>
  <si>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</si>
  <si>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</si>
  <si>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</si>
  <si>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</si>
  <si>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</si>
  <si>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</si>
  <si>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</si>
  <si>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</si>
  <si>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</si>
  <si>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</si>
  <si>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</si>
  <si>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</si>
  <si>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</si>
  <si>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</si>
  <si>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</si>
  <si>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</si>
  <si>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</si>
  <si>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</si>
  <si>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</si>
  <si>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</si>
  <si>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</si>
  <si>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</si>
  <si>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</si>
  <si>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</si>
  <si>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</si>
  <si>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</si>
  <si>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</si>
  <si>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</si>
  <si>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</si>
  <si>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</si>
  <si>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</si>
  <si>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</si>
  <si>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</si>
  <si>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</si>
  <si>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</si>
  <si>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</si>
  <si>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</si>
  <si>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</si>
  <si>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</si>
  <si>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</si>
  <si>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</si>
  <si>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</si>
  <si>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</si>
  <si>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</si>
  <si>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</si>
  <si>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</si>
  <si>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</si>
  <si>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</si>
  <si>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</si>
  <si>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</si>
  <si>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</si>
  <si>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特定環境保全公共下水道事業については、黒字経営となっており、令和2年度末で累積欠損金は生じていないが、支払能力の確保や施設の効率的な利用、水洗化率の向上等、今後の使用料収入の減少に備えた経営改善を図り、施設の適切な維持管理を継続していく必要がある。
　また、福知山終末処理場排水処理区域については、施設を適切に維持管理し経営を改善するため、平成29年7月使用分から使用料改定を行ったが、流動比率は依然として100％を下回っている状況であり財務の安全性が懸念される。そのため改善に向けた経営改善の方策を図っていきたい。</t>
    <rPh sb="223" eb="225">
      <t>ザイム</t>
    </rPh>
    <rPh sb="226" eb="229">
      <t>アンゼンセイ</t>
    </rPh>
    <rPh sb="230" eb="232">
      <t>ケネン</t>
    </rPh>
    <rPh sb="251" eb="253">
      <t>ホウサク</t>
    </rPh>
    <rPh sb="254" eb="255">
      <t>ハカ</t>
    </rPh>
    <phoneticPr fontId="4"/>
  </si>
  <si>
    <t>①供用開始からの年数が浅く、100%を大きく下回っているため、施設全体の老朽化の度合は低いと言えるが、増加傾向にあるため適正な維持管理を行う必要がある。
②供用開始からの年数が浅いため、耐用年数を超えて使用しているものはなく、健全な状態を維持できている。
③供用開始からの年数が浅く、現時点では健全な状態であるため、大規模な改築更新等の投資は実施していない。</t>
    <rPh sb="51" eb="53">
      <t>ゾウカ</t>
    </rPh>
    <rPh sb="53" eb="55">
      <t>ケイコウ</t>
    </rPh>
    <rPh sb="60" eb="62">
      <t>テキセイ</t>
    </rPh>
    <rPh sb="63" eb="65">
      <t>イジ</t>
    </rPh>
    <rPh sb="65" eb="67">
      <t>カンリ</t>
    </rPh>
    <rPh sb="68" eb="69">
      <t>オコナ</t>
    </rPh>
    <rPh sb="70" eb="72">
      <t>ヒツヨウ</t>
    </rPh>
    <rPh sb="158" eb="161">
      <t>ダイキボ</t>
    </rPh>
    <phoneticPr fontId="4"/>
  </si>
  <si>
    <t>①経常収支比率は100%を上回る黒字経営となっているが、昨年度比▲2.05ポイントと減少している。今後は人口減少に伴う使用料収入の減少等を鑑みると、より一層逓減していくことが予想される。
②累積欠損金は現在のところ発生していない。
③流動比率は100%を下回っており、前年度比▲15.71ポイントである。これは、企業債償還金等の負担が大きく、年度末の現金預金の大幅な減少が大きな要因と考えられる。今後は100%を上回る十分な支払能力が確保出来るよう経営改善が必要である。
④類似団体の平均値に比べ債務残高は少なくなっている。しかし、企業債残高の数値が上昇し財務の安全性が低下していると考えらえれるため、今後は安定し優先度に応じたインフラ整備に努めつつも、起債発行額を抑える経営を行っていきたい。
⑤いずれの年度も100%を下回り、必要な経費を料金により賄えていない状況にある。平成30年度以降に減少が見られるのは、施設の維持管理に係る汚水処理費が増加したためである。R2年度においても汚水処理費用が増加しているため、前年度比▲2.95ポイントとなり、類似団体平均を下回る結果となった。このことから、今後は、維持管理経費等に注視しつつ、財務の効率性の改善を図っていきたい。
⑥汚水処理費が増加したことにより、汚水処理原価も増加したが、今後有収水量も人口減少に伴い減少するものと考えられるため、今後更なる経費節減に努める必要がある。
⑦100%を大きく下回り、類似団体の平均値と比べても低い水準にある。これは、処理区域内の工業団地への企業誘致を見込んで施設を整備した中で、企業誘致を現在も継続中であるためと考えられる。今後は施設利用率の向上を図り、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Ph sb="28" eb="31">
      <t>サクネンド</t>
    </rPh>
    <rPh sb="31" eb="32">
      <t>ヒ</t>
    </rPh>
    <rPh sb="42" eb="44">
      <t>ゲンショウ</t>
    </rPh>
    <rPh sb="69" eb="70">
      <t>カンガ</t>
    </rPh>
    <rPh sb="76" eb="78">
      <t>イッソウ</t>
    </rPh>
    <rPh sb="78" eb="80">
      <t>テイゲン</t>
    </rPh>
    <rPh sb="134" eb="138">
      <t>ゼンネンドヒ</t>
    </rPh>
    <rPh sb="171" eb="174">
      <t>ネンドマツ</t>
    </rPh>
    <rPh sb="180" eb="182">
      <t>オオハバ</t>
    </rPh>
    <rPh sb="183" eb="185">
      <t>ゲンショウ</t>
    </rPh>
    <rPh sb="186" eb="187">
      <t>オオ</t>
    </rPh>
    <rPh sb="189" eb="191">
      <t>ヨウイン</t>
    </rPh>
    <rPh sb="192" eb="193">
      <t>カンガ</t>
    </rPh>
    <rPh sb="229" eb="231">
      <t>ヒツヨウ</t>
    </rPh>
    <rPh sb="266" eb="268">
      <t>キギョウ</t>
    </rPh>
    <rPh sb="268" eb="269">
      <t>サイ</t>
    </rPh>
    <rPh sb="269" eb="271">
      <t>ザンダカ</t>
    </rPh>
    <rPh sb="272" eb="274">
      <t>スウチ</t>
    </rPh>
    <rPh sb="275" eb="277">
      <t>ジョウショウ</t>
    </rPh>
    <rPh sb="278" eb="280">
      <t>ザイム</t>
    </rPh>
    <rPh sb="281" eb="284">
      <t>アンゼンセイ</t>
    </rPh>
    <rPh sb="285" eb="287">
      <t>テイカ</t>
    </rPh>
    <rPh sb="292" eb="293">
      <t>カンガ</t>
    </rPh>
    <rPh sb="301" eb="303">
      <t>コンゴ</t>
    </rPh>
    <rPh sb="318" eb="320">
      <t>セイビ</t>
    </rPh>
    <rPh sb="321" eb="322">
      <t>ツト</t>
    </rPh>
    <rPh sb="327" eb="329">
      <t>キサイ</t>
    </rPh>
    <rPh sb="329" eb="332">
      <t>ハッコウガク</t>
    </rPh>
    <rPh sb="333" eb="334">
      <t>オサ</t>
    </rPh>
    <rPh sb="336" eb="338">
      <t>ケイエイ</t>
    </rPh>
    <rPh sb="339" eb="340">
      <t>オコナ</t>
    </rPh>
    <rPh sb="394" eb="396">
      <t>イコウ</t>
    </rPh>
    <rPh sb="435" eb="437">
      <t>ネンド</t>
    </rPh>
    <rPh sb="442" eb="444">
      <t>オスイ</t>
    </rPh>
    <rPh sb="444" eb="446">
      <t>ショリ</t>
    </rPh>
    <rPh sb="446" eb="448">
      <t>ヒヨウ</t>
    </rPh>
    <rPh sb="449" eb="451">
      <t>ゾウカ</t>
    </rPh>
    <rPh sb="458" eb="462">
      <t>ゼンネンドヒ</t>
    </rPh>
    <rPh sb="485" eb="487">
      <t>ケッカ</t>
    </rPh>
    <rPh sb="499" eb="501">
      <t>コンゴ</t>
    </rPh>
    <rPh sb="503" eb="505">
      <t>イジ</t>
    </rPh>
    <rPh sb="505" eb="507">
      <t>カンリ</t>
    </rPh>
    <rPh sb="507" eb="509">
      <t>ケイヒ</t>
    </rPh>
    <rPh sb="509" eb="510">
      <t>トウ</t>
    </rPh>
    <rPh sb="511" eb="513">
      <t>チュウシ</t>
    </rPh>
    <rPh sb="517" eb="519">
      <t>ザイム</t>
    </rPh>
    <rPh sb="520" eb="523">
      <t>コウリツセイ</t>
    </rPh>
    <rPh sb="524" eb="526">
      <t>カイゼン</t>
    </rPh>
    <rPh sb="527" eb="528">
      <t>ハカ</t>
    </rPh>
    <rPh sb="689" eb="691">
      <t>ゲンザイ</t>
    </rPh>
    <rPh sb="692" eb="695">
      <t>ケイゾクチュウ</t>
    </rPh>
    <rPh sb="701" eb="702">
      <t>カンガ</t>
    </rPh>
    <rPh sb="710" eb="712">
      <t>シセツ</t>
    </rPh>
    <rPh sb="712" eb="714">
      <t>リヨウ</t>
    </rPh>
    <rPh sb="714" eb="715">
      <t>リツ</t>
    </rPh>
    <rPh sb="716" eb="718">
      <t>コウジョウ</t>
    </rPh>
    <rPh sb="719" eb="72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</si>
</sst>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0.03</c:v>
                </c:pt>
                <c:pt idx="4">
                  <c:v>0</c:v>
                </c:pt>
              </c:numCache>
            </c:numRef>
          </c:val>
          <c:extLst>
            <c:ext xmlns:c16="http://schemas.microsoft.com/office/drawing/2014/chart" uri="{C3380CC4-5D6E-409C-BE32-E72D297353CC}">
              <c16:uniqueId val="{00000000-8BD1-477A-855A-EA1B7D833428}"/>
            </c:ext>
          </c:extLst>
        </c:ser>
        <c:dLbls>
          <c:showLegendKey val="0"/>
          <c:showVal val="0"/>
          <c:showCatName val="0"/>
          <c:showSerName val="0"/>
          <c:showPercent val="0"/>
          <c:showBubbleSize val="0"/>
        </c:dLbls>
        <c:gapWidth val="150"/>
        <c:axId val="925445096"/>
        <c:axId val="7694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BD1-477A-855A-EA1B7D833428}"/>
            </c:ext>
          </c:extLst>
        </c:ser>
        <c:dLbls>
          <c:showLegendKey val="0"/>
          <c:showVal val="0"/>
          <c:showCatName val="0"/>
          <c:showSerName val="0"/>
          <c:showPercent val="0"/>
          <c:showBubbleSize val="0"/>
        </c:dLbls>
        <c:marker val="1"/>
        <c:smooth val="0"/>
        <c:axId val="925445096"/>
        <c:axId val="769415552"/>
      </c:lineChart>
      <c:dateAx>
        <c:axId val="925445096"/>
        <c:scaling>
          <c:orientation val="minMax"/>
        </c:scaling>
        <c:delete val="1"/>
        <c:axPos val="b"/>
        <c:numFmt formatCode="&quot;H&quot;yy" sourceLinked="1"/>
        <c:majorTickMark val="none"/>
        <c:minorTickMark val="none"/>
        <c:tickLblPos val="none"/>
        <c:crossAx val="769415552"/>
        <c:crosses val="autoZero"/>
        <c:auto val="1"/>
        <c:lblOffset val="100"/>
        <c:baseTimeUnit val="years"/>
      </c:dateAx>
      <c:valAx>
        <c:axId val="769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4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100.57</c:v>
                </c:pt>
                <c:pt idx="1">
                  <c:v>106.61</c:v>
                </c:pt>
                <c:pt idx="2">
                  <c:v>105.04</c:v>
                </c:pt>
                <c:pt idx="3">
                  <c:v>104.13</c:v>
                </c:pt>
                <c:pt idx="4">
                  <c:v>102.08</c:v>
                </c:pt>
              </c:numCache>
            </c:numRef>
          </c:val>
          <c:extLst>
            <c:ext xmlns:c16="http://schemas.microsoft.com/office/drawing/2014/chart" uri="{C3380CC4-5D6E-409C-BE32-E72D297353CC}">
              <c16:uniqueId val="{00000000-F808-47C0-9388-B1A8DCE04D46}"/>
            </c:ext>
          </c:extLst>
        </c:ser>
        <c:dLbls>
          <c:showLegendKey val="0"/>
          <c:showVal val="0"/>
          <c:showCatName val="0"/>
          <c:showSerName val="0"/>
          <c:showPercent val="0"/>
          <c:showBubbleSize val="0"/>
        </c:dLbls>
        <c:gapWidth val="150"/>
        <c:axId val="769416336"/>
        <c:axId val="7694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F808-47C0-9388-B1A8DCE04D46}"/>
            </c:ext>
          </c:extLst>
        </c:ser>
        <c:dLbls>
          <c:showLegendKey val="0"/>
          <c:showVal val="0"/>
          <c:showCatName val="0"/>
          <c:showSerName val="0"/>
          <c:showPercent val="0"/>
          <c:showBubbleSize val="0"/>
        </c:dLbls>
        <c:marker val="1"/>
        <c:smooth val="0"/>
        <c:axId val="769416336"/>
        <c:axId val="769417904"/>
      </c:lineChart>
      <c:dateAx>
        <c:axId val="769416336"/>
        <c:scaling>
          <c:orientation val="minMax"/>
        </c:scaling>
        <c:delete val="1"/>
        <c:axPos val="b"/>
        <c:numFmt formatCode="&quot;H&quot;yy" sourceLinked="1"/>
        <c:majorTickMark val="none"/>
        <c:minorTickMark val="none"/>
        <c:tickLblPos val="none"/>
        <c:crossAx val="769417904"/>
        <c:crosses val="autoZero"/>
        <c:auto val="1"/>
        <c:lblOffset val="100"/>
        <c:baseTimeUnit val="years"/>
      </c:dateAx>
      <c:valAx>
        <c:axId val="7694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18.18</c:v>
                </c:pt>
                <c:pt idx="1">
                  <c:v>21.45</c:v>
                </c:pt>
                <c:pt idx="2">
                  <c:v>24.4</c:v>
                </c:pt>
                <c:pt idx="3">
                  <c:v>26.96</c:v>
                </c:pt>
                <c:pt idx="4">
                  <c:v>29.09</c:v>
                </c:pt>
              </c:numCache>
            </c:numRef>
          </c:val>
          <c:extLst>
            <c:ext xmlns:c16="http://schemas.microsoft.com/office/drawing/2014/chart" uri="{C3380CC4-5D6E-409C-BE32-E72D297353CC}">
              <c16:uniqueId val="{00000000-95CB-43E9-BBE9-711EC6170BDF}"/>
            </c:ext>
          </c:extLst>
        </c:ser>
        <c:dLbls>
          <c:showLegendKey val="0"/>
          <c:showVal val="0"/>
          <c:showCatName val="0"/>
          <c:showSerName val="0"/>
          <c:showPercent val="0"/>
          <c:showBubbleSize val="0"/>
        </c:dLbls>
        <c:gapWidth val="150"/>
        <c:axId val="769416728"/>
        <c:axId val="7694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95CB-43E9-BBE9-711EC6170BDF}"/>
            </c:ext>
          </c:extLst>
        </c:ser>
        <c:dLbls>
          <c:showLegendKey val="0"/>
          <c:showVal val="0"/>
          <c:showCatName val="0"/>
          <c:showSerName val="0"/>
          <c:showPercent val="0"/>
          <c:showBubbleSize val="0"/>
        </c:dLbls>
        <c:marker val="1"/>
        <c:smooth val="0"/>
        <c:axId val="769416728"/>
        <c:axId val="769417512"/>
      </c:lineChart>
      <c:dateAx>
        <c:axId val="769416728"/>
        <c:scaling>
          <c:orientation val="minMax"/>
        </c:scaling>
        <c:delete val="1"/>
        <c:axPos val="b"/>
        <c:numFmt formatCode="&quot;H&quot;yy" sourceLinked="1"/>
        <c:majorTickMark val="none"/>
        <c:minorTickMark val="none"/>
        <c:tickLblPos val="none"/>
        <c:crossAx val="769417512"/>
        <c:crosses val="autoZero"/>
        <c:auto val="1"/>
        <c:lblOffset val="100"/>
        <c:baseTimeUnit val="years"/>
      </c:dateAx>
      <c:valAx>
        <c:axId val="7694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BD-47C6-8FD1-6BD737C6DBC9}"/>
            </c:ext>
          </c:extLst>
        </c:ser>
        <c:dLbls>
          <c:showLegendKey val="0"/>
          <c:showVal val="0"/>
          <c:showCatName val="0"/>
          <c:showSerName val="0"/>
          <c:showPercent val="0"/>
          <c:showBubbleSize val="0"/>
        </c:dLbls>
        <c:gapWidth val="150"/>
        <c:axId val="722034208"/>
        <c:axId val="7220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7BD-47C6-8FD1-6BD737C6DBC9}"/>
            </c:ext>
          </c:extLst>
        </c:ser>
        <c:dLbls>
          <c:showLegendKey val="0"/>
          <c:showVal val="0"/>
          <c:showCatName val="0"/>
          <c:showSerName val="0"/>
          <c:showPercent val="0"/>
          <c:showBubbleSize val="0"/>
        </c:dLbls>
        <c:marker val="1"/>
        <c:smooth val="0"/>
        <c:axId val="722034208"/>
        <c:axId val="722034600"/>
      </c:lineChart>
      <c:dateAx>
        <c:axId val="722034208"/>
        <c:scaling>
          <c:orientation val="minMax"/>
        </c:scaling>
        <c:delete val="1"/>
        <c:axPos val="b"/>
        <c:numFmt formatCode="&quot;H&quot;yy" sourceLinked="1"/>
        <c:majorTickMark val="none"/>
        <c:minorTickMark val="none"/>
        <c:tickLblPos val="none"/>
        <c:crossAx val="722034600"/>
        <c:crosses val="autoZero"/>
        <c:auto val="1"/>
        <c:lblOffset val="100"/>
        <c:baseTimeUnit val="years"/>
      </c:dateAx>
      <c:valAx>
        <c:axId val="72203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A-475A-8E37-66EDF513BF77}"/>
            </c:ext>
          </c:extLst>
        </c:ser>
        <c:dLbls>
          <c:showLegendKey val="0"/>
          <c:showVal val="0"/>
          <c:showCatName val="0"/>
          <c:showSerName val="0"/>
          <c:showPercent val="0"/>
          <c:showBubbleSize val="0"/>
        </c:dLbls>
        <c:gapWidth val="150"/>
        <c:axId val="722035384"/>
        <c:axId val="72203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FAA-475A-8E37-66EDF513BF77}"/>
            </c:ext>
          </c:extLst>
        </c:ser>
        <c:dLbls>
          <c:showLegendKey val="0"/>
          <c:showVal val="0"/>
          <c:showCatName val="0"/>
          <c:showSerName val="0"/>
          <c:showPercent val="0"/>
          <c:showBubbleSize val="0"/>
        </c:dLbls>
        <c:marker val="1"/>
        <c:smooth val="0"/>
        <c:axId val="722035384"/>
        <c:axId val="722032640"/>
      </c:lineChart>
      <c:dateAx>
        <c:axId val="722035384"/>
        <c:scaling>
          <c:orientation val="minMax"/>
        </c:scaling>
        <c:delete val="1"/>
        <c:axPos val="b"/>
        <c:numFmt formatCode="&quot;H&quot;yy" sourceLinked="1"/>
        <c:majorTickMark val="none"/>
        <c:minorTickMark val="none"/>
        <c:tickLblPos val="none"/>
        <c:crossAx val="722032640"/>
        <c:crosses val="autoZero"/>
        <c:auto val="1"/>
        <c:lblOffset val="100"/>
        <c:baseTimeUnit val="years"/>
      </c:dateAx>
      <c:valAx>
        <c:axId val="722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79.650000000000006</c:v>
                </c:pt>
                <c:pt idx="1">
                  <c:v>79.2</c:v>
                </c:pt>
                <c:pt idx="2">
                  <c:v>75.25</c:v>
                </c:pt>
                <c:pt idx="3">
                  <c:v>71.81</c:v>
                </c:pt>
                <c:pt idx="4">
                  <c:v>56.1</c:v>
                </c:pt>
              </c:numCache>
            </c:numRef>
          </c:val>
          <c:extLst>
            <c:ext xmlns:c16="http://schemas.microsoft.com/office/drawing/2014/chart" uri="{C3380CC4-5D6E-409C-BE32-E72D297353CC}">
              <c16:uniqueId val="{00000000-3512-4BA4-9E34-09ED9F6F49D3}"/>
            </c:ext>
          </c:extLst>
        </c:ser>
        <c:dLbls>
          <c:showLegendKey val="0"/>
          <c:showVal val="0"/>
          <c:showCatName val="0"/>
          <c:showSerName val="0"/>
          <c:showPercent val="0"/>
          <c:showBubbleSize val="0"/>
        </c:dLbls>
        <c:gapWidth val="150"/>
        <c:axId val="722036168"/>
        <c:axId val="7204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3512-4BA4-9E34-09ED9F6F49D3}"/>
            </c:ext>
          </c:extLst>
        </c:ser>
        <c:dLbls>
          <c:showLegendKey val="0"/>
          <c:showVal val="0"/>
          <c:showCatName val="0"/>
          <c:showSerName val="0"/>
          <c:showPercent val="0"/>
          <c:showBubbleSize val="0"/>
        </c:dLbls>
        <c:marker val="1"/>
        <c:smooth val="0"/>
        <c:axId val="722036168"/>
        <c:axId val="720402752"/>
      </c:lineChart>
      <c:dateAx>
        <c:axId val="722036168"/>
        <c:scaling>
          <c:orientation val="minMax"/>
        </c:scaling>
        <c:delete val="1"/>
        <c:axPos val="b"/>
        <c:numFmt formatCode="&quot;H&quot;yy" sourceLinked="1"/>
        <c:majorTickMark val="none"/>
        <c:minorTickMark val="none"/>
        <c:tickLblPos val="none"/>
        <c:crossAx val="720402752"/>
        <c:crosses val="autoZero"/>
        <c:auto val="1"/>
        <c:lblOffset val="100"/>
        <c:baseTimeUnit val="years"/>
      </c:dateAx>
      <c:valAx>
        <c:axId val="720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3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638.29</c:v>
                </c:pt>
                <c:pt idx="1">
                  <c:v>484.47</c:v>
                </c:pt>
                <c:pt idx="2">
                  <c:v>358.02</c:v>
                </c:pt>
                <c:pt idx="3">
                  <c:v>520.47</c:v>
                </c:pt>
                <c:pt idx="4">
                  <c:v>715.42</c:v>
                </c:pt>
              </c:numCache>
            </c:numRef>
          </c:val>
          <c:extLst>
            <c:ext xmlns:c16="http://schemas.microsoft.com/office/drawing/2014/chart" uri="{C3380CC4-5D6E-409C-BE32-E72D297353CC}">
              <c16:uniqueId val="{00000000-C09B-46B0-80C5-7CEA48D2C3D8}"/>
            </c:ext>
          </c:extLst>
        </c:ser>
        <c:dLbls>
          <c:showLegendKey val="0"/>
          <c:showVal val="0"/>
          <c:showCatName val="0"/>
          <c:showSerName val="0"/>
          <c:showPercent val="0"/>
          <c:showBubbleSize val="0"/>
        </c:dLbls>
        <c:gapWidth val="150"/>
        <c:axId val="720402360"/>
        <c:axId val="7204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09B-46B0-80C5-7CEA48D2C3D8}"/>
            </c:ext>
          </c:extLst>
        </c:ser>
        <c:dLbls>
          <c:showLegendKey val="0"/>
          <c:showVal val="0"/>
          <c:showCatName val="0"/>
          <c:showSerName val="0"/>
          <c:showPercent val="0"/>
          <c:showBubbleSize val="0"/>
        </c:dLbls>
        <c:marker val="1"/>
        <c:smooth val="0"/>
        <c:axId val="720402360"/>
        <c:axId val="720403144"/>
      </c:lineChart>
      <c:dateAx>
        <c:axId val="720402360"/>
        <c:scaling>
          <c:orientation val="minMax"/>
        </c:scaling>
        <c:delete val="1"/>
        <c:axPos val="b"/>
        <c:numFmt formatCode="&quot;H&quot;yy" sourceLinked="1"/>
        <c:majorTickMark val="none"/>
        <c:minorTickMark val="none"/>
        <c:tickLblPos val="none"/>
        <c:crossAx val="720403144"/>
        <c:crosses val="autoZero"/>
        <c:auto val="1"/>
        <c:lblOffset val="100"/>
        <c:baseTimeUnit val="years"/>
      </c:dateAx>
      <c:valAx>
        <c:axId val="7204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40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77.510000000000005</c:v>
                </c:pt>
                <c:pt idx="1">
                  <c:v>81.209999999999994</c:v>
                </c:pt>
                <c:pt idx="2">
                  <c:v>75.16</c:v>
                </c:pt>
                <c:pt idx="3">
                  <c:v>73.650000000000006</c:v>
                </c:pt>
                <c:pt idx="4">
                  <c:v>70.7</c:v>
                </c:pt>
              </c:numCache>
            </c:numRef>
          </c:val>
          <c:extLst>
            <c:ext xmlns:c16="http://schemas.microsoft.com/office/drawing/2014/chart" uri="{C3380CC4-5D6E-409C-BE32-E72D297353CC}">
              <c16:uniqueId val="{00000000-FF2E-436A-9B07-8626238C63BB}"/>
            </c:ext>
          </c:extLst>
        </c:ser>
        <c:dLbls>
          <c:showLegendKey val="0"/>
          <c:showVal val="0"/>
          <c:showCatName val="0"/>
          <c:showSerName val="0"/>
          <c:showPercent val="0"/>
          <c:showBubbleSize val="0"/>
        </c:dLbls>
        <c:gapWidth val="150"/>
        <c:axId val="720401576"/>
        <c:axId val="72040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FF2E-436A-9B07-8626238C63BB}"/>
            </c:ext>
          </c:extLst>
        </c:ser>
        <c:dLbls>
          <c:showLegendKey val="0"/>
          <c:showVal val="0"/>
          <c:showCatName val="0"/>
          <c:showSerName val="0"/>
          <c:showPercent val="0"/>
          <c:showBubbleSize val="0"/>
        </c:dLbls>
        <c:marker val="1"/>
        <c:smooth val="0"/>
        <c:axId val="720401576"/>
        <c:axId val="720401968"/>
      </c:lineChart>
      <c:dateAx>
        <c:axId val="720401576"/>
        <c:scaling>
          <c:orientation val="minMax"/>
        </c:scaling>
        <c:delete val="1"/>
        <c:axPos val="b"/>
        <c:numFmt formatCode="&quot;H&quot;yy" sourceLinked="1"/>
        <c:majorTickMark val="none"/>
        <c:minorTickMark val="none"/>
        <c:tickLblPos val="none"/>
        <c:crossAx val="720401968"/>
        <c:crosses val="autoZero"/>
        <c:auto val="1"/>
        <c:lblOffset val="100"/>
        <c:baseTimeUnit val="years"/>
      </c:dateAx>
      <c:valAx>
        <c:axId val="7204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4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238.59</c:v>
                </c:pt>
                <c:pt idx="1">
                  <c:v>232.29</c:v>
                </c:pt>
                <c:pt idx="2">
                  <c:v>255.86</c:v>
                </c:pt>
                <c:pt idx="3">
                  <c:v>261.7</c:v>
                </c:pt>
                <c:pt idx="4">
                  <c:v>272.68</c:v>
                </c:pt>
              </c:numCache>
            </c:numRef>
          </c:val>
          <c:extLst>
            <c:ext xmlns:c16="http://schemas.microsoft.com/office/drawing/2014/chart" uri="{C3380CC4-5D6E-409C-BE32-E72D297353CC}">
              <c16:uniqueId val="{00000000-B32F-4848-856B-89F51CA4CF19}"/>
            </c:ext>
          </c:extLst>
        </c:ser>
        <c:dLbls>
          <c:showLegendKey val="0"/>
          <c:showVal val="0"/>
          <c:showCatName val="0"/>
          <c:showSerName val="0"/>
          <c:showPercent val="0"/>
          <c:showBubbleSize val="0"/>
        </c:dLbls>
        <c:gapWidth val="150"/>
        <c:axId val="900353184"/>
        <c:axId val="9003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32F-4848-856B-89F51CA4CF19}"/>
            </c:ext>
          </c:extLst>
        </c:ser>
        <c:dLbls>
          <c:showLegendKey val="0"/>
          <c:showVal val="0"/>
          <c:showCatName val="0"/>
          <c:showSerName val="0"/>
          <c:showPercent val="0"/>
          <c:showBubbleSize val="0"/>
        </c:dLbls>
        <c:marker val="1"/>
        <c:smooth val="0"/>
        <c:axId val="900353184"/>
        <c:axId val="900351616"/>
      </c:lineChart>
      <c:dateAx>
        <c:axId val="900353184"/>
        <c:scaling>
          <c:orientation val="minMax"/>
        </c:scaling>
        <c:delete val="1"/>
        <c:axPos val="b"/>
        <c:numFmt formatCode="&quot;H&quot;yy" sourceLinked="1"/>
        <c:majorTickMark val="none"/>
        <c:minorTickMark val="none"/>
        <c:tickLblPos val="none"/>
        <c:crossAx val="900351616"/>
        <c:crosses val="autoZero"/>
        <c:auto val="1"/>
        <c:lblOffset val="100"/>
        <c:baseTimeUnit val="years"/>
      </c:dateAx>
      <c:valAx>
        <c:axId val="9003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32.049999999999997</c:v>
                </c:pt>
                <c:pt idx="1">
                  <c:v>31.29</c:v>
                </c:pt>
                <c:pt idx="2">
                  <c:v>30.71</c:v>
                </c:pt>
                <c:pt idx="3">
                  <c:v>29.84</c:v>
                </c:pt>
                <c:pt idx="4">
                  <c:v>30.92</c:v>
                </c:pt>
              </c:numCache>
            </c:numRef>
          </c:val>
          <c:extLst>
            <c:ext xmlns:c16="http://schemas.microsoft.com/office/drawing/2014/chart" uri="{C3380CC4-5D6E-409C-BE32-E72D297353CC}">
              <c16:uniqueId val="{00000000-6504-41FD-A0BE-13B3D1FA93D8}"/>
            </c:ext>
          </c:extLst>
        </c:ser>
        <c:dLbls>
          <c:showLegendKey val="0"/>
          <c:showVal val="0"/>
          <c:showCatName val="0"/>
          <c:showSerName val="0"/>
          <c:showPercent val="0"/>
          <c:showBubbleSize val="0"/>
        </c:dLbls>
        <c:gapWidth val="150"/>
        <c:axId val="900352400"/>
        <c:axId val="90035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504-41FD-A0BE-13B3D1FA93D8}"/>
            </c:ext>
          </c:extLst>
        </c:ser>
        <c:dLbls>
          <c:showLegendKey val="0"/>
          <c:showVal val="0"/>
          <c:showCatName val="0"/>
          <c:showSerName val="0"/>
          <c:showPercent val="0"/>
          <c:showBubbleSize val="0"/>
        </c:dLbls>
        <c:marker val="1"/>
        <c:smooth val="0"/>
        <c:axId val="900352400"/>
        <c:axId val="900353576"/>
      </c:lineChart>
      <c:dateAx>
        <c:axId val="900352400"/>
        <c:scaling>
          <c:orientation val="minMax"/>
        </c:scaling>
        <c:delete val="1"/>
        <c:axPos val="b"/>
        <c:numFmt formatCode="&quot;H&quot;yy" sourceLinked="1"/>
        <c:majorTickMark val="none"/>
        <c:minorTickMark val="none"/>
        <c:tickLblPos val="none"/>
        <c:crossAx val="900353576"/>
        <c:crosses val="autoZero"/>
        <c:auto val="1"/>
        <c:lblOffset val="100"/>
        <c:baseTimeUnit val="years"/>
      </c:dateAx>
      <c:valAx>
        <c:axId val="90035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5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92.82</c:v>
                </c:pt>
                <c:pt idx="1">
                  <c:v>93.27</c:v>
                </c:pt>
                <c:pt idx="2">
                  <c:v>92.9</c:v>
                </c:pt>
                <c:pt idx="3">
                  <c:v>93.12</c:v>
                </c:pt>
                <c:pt idx="4">
                  <c:v>93.7</c:v>
                </c:pt>
              </c:numCache>
            </c:numRef>
          </c:val>
          <c:extLst>
            <c:ext xmlns:c16="http://schemas.microsoft.com/office/drawing/2014/chart" uri="{C3380CC4-5D6E-409C-BE32-E72D297353CC}">
              <c16:uniqueId val="{00000000-E73F-4DDA-A208-B4FDB0EB1072}"/>
            </c:ext>
          </c:extLst>
        </c:ser>
        <c:dLbls>
          <c:showLegendKey val="0"/>
          <c:showVal val="0"/>
          <c:showCatName val="0"/>
          <c:showSerName val="0"/>
          <c:showPercent val="0"/>
          <c:showBubbleSize val="0"/>
        </c:dLbls>
        <c:gapWidth val="150"/>
        <c:axId val="900350832"/>
        <c:axId val="93606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E73F-4DDA-A208-B4FDB0EB1072}"/>
            </c:ext>
          </c:extLst>
        </c:ser>
        <c:dLbls>
          <c:showLegendKey val="0"/>
          <c:showVal val="0"/>
          <c:showCatName val="0"/>
          <c:showSerName val="0"/>
          <c:showPercent val="0"/>
          <c:showBubbleSize val="0"/>
        </c:dLbls>
        <c:marker val="1"/>
        <c:smooth val="0"/>
        <c:axId val="900350832"/>
        <c:axId val="936061064"/>
      </c:lineChart>
      <c:dateAx>
        <c:axId val="900350832"/>
        <c:scaling>
          <c:orientation val="minMax"/>
        </c:scaling>
        <c:delete val="1"/>
        <c:axPos val="b"/>
        <c:numFmt formatCode="&quot;H&quot;yy" sourceLinked="1"/>
        <c:majorTickMark val="none"/>
        <c:minorTickMark val="none"/>
        <c:tickLblPos val="none"/>
        <c:crossAx val="936061064"/>
        <c:crosses val="autoZero"/>
        <c:auto val="1"/>
        <c:lblOffset val="100"/>
        <c:baseTimeUnit val="years"/>
      </c:dateAx>
      <c:valAx>
        <c:axId val="9360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5.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福知山市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77061</v>
      </c>
      <c r="AM8" s="51"/>
      <c r="AN8" s="51"/>
      <c r="AO8" s="51"/>
      <c r="AP8" s="51"/>
      <c r="AQ8" s="51"/>
      <c r="AR8" s="51"/>
      <c r="AS8" s="51"/>
      <c r="AT8" s="46">
        <f>データ!T6</f>
        <v>552.54</v>
      </c>
      <c r="AU8" s="46"/>
      <c r="AV8" s="46"/>
      <c r="AW8" s="46"/>
      <c r="AX8" s="46"/>
      <c r="AY8" s="46"/>
      <c r="AZ8" s="46"/>
      <c r="BA8" s="46"/>
      <c r="BB8" s="46">
        <f>データ!U6</f>
        <v>139.47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65.19</v>
      </c>
      <c r="J10" s="46"/>
      <c r="K10" s="46"/>
      <c r="L10" s="46"/>
      <c r="M10" s="46"/>
      <c r="N10" s="46"/>
      <c r="O10" s="46"/>
      <c r="P10" s="46">
        <f>データ!P6</f>
        <v>6.84</v>
      </c>
      <c r="Q10" s="46"/>
      <c r="R10" s="46"/>
      <c r="S10" s="46"/>
      <c r="T10" s="46"/>
      <c r="U10" s="46"/>
      <c r="V10" s="46"/>
      <c r="W10" s="46">
        <f>データ!Q6</f>
        <v>98.81</v>
      </c>
      <c r="X10" s="46"/>
      <c r="Y10" s="46"/>
      <c r="Z10" s="46"/>
      <c r="AA10" s="46"/>
      <c r="AB10" s="46"/>
      <c r="AC10" s="46"/>
      <c r="AD10" s="51">
        <f>データ!R6</f>
        <v>3718</v>
      </c>
      <c r="AE10" s="51"/>
      <c r="AF10" s="51"/>
      <c r="AG10" s="51"/>
      <c r="AH10" s="51"/>
      <c r="AI10" s="51"/>
      <c r="AJ10" s="51"/>
      <c r="AK10" s="2"/>
      <c r="AL10" s="51">
        <f>データ!V6</f>
        <v>5236</v>
      </c>
      <c r="AM10" s="51"/>
      <c r="AN10" s="51"/>
      <c r="AO10" s="51"/>
      <c r="AP10" s="51"/>
      <c r="AQ10" s="51"/>
      <c r="AR10" s="51"/>
      <c r="AS10" s="51"/>
      <c r="AT10" s="46">
        <f>データ!W6</f>
        <v>2.91</v>
      </c>
      <c r="AU10" s="46"/>
      <c r="AV10" s="46"/>
      <c r="AW10" s="46"/>
      <c r="AX10" s="46"/>
      <c r="AY10" s="46"/>
      <c r="AZ10" s="46"/>
      <c r="BA10" s="46"/>
      <c r="BB10" s="46">
        <f>データ!X6</f>
        <v>1799.31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7Itwic4xLE2zkWEK59eshQw4c9spjdUfwL5tI1mz2jEwwaLP1duKspAVBkiXeCtr6Jruo+UGMrq+gTwnoIrpsw==" saltValue="VeoAhOTxkSy6SRQT0xPS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262013</v>
      </c>
      <c r="D6" s="33">
        <f t="shared" si="3"/>
        <v>46</v>
      </c>
      <c r="E6" s="33">
        <f t="shared" si="3"/>
        <v>17</v>
      </c>
      <c r="F6" s="33">
        <f t="shared" si="3"/>
        <v>4</v>
      </c>
      <c r="G6" s="33">
        <f t="shared" si="3"/>
        <v>0</v>
      </c>
      <c r="H6" s="33" t="str">
        <f t="shared" si="3"/>
        <v>京都府　福知山市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65.19</v>
      </c>
      <c r="P6" s="34">
        <f t="shared" si="3"/>
        <v>6.84</v>
      </c>
      <c r="Q6" s="34">
        <f t="shared" si="3"/>
        <v>98.81</v>
      </c>
      <c r="R6" s="34">
        <f t="shared" si="3"/>
        <v>3718</v>
      </c>
      <c r="S6" s="34">
        <f t="shared" si="3"/>
        <v>77061</v>
      </c>
      <c r="T6" s="34">
        <f t="shared" si="3"/>
        <v>552.54</v>
      </c>
      <c r="U6" s="34">
        <f t="shared" si="3"/>
        <v>139.47</v>
      </c>
      <c r="V6" s="34">
        <f t="shared" si="3"/>
        <v>5236</v>
      </c>
      <c r="W6" s="34">
        <f t="shared" si="3"/>
        <v>2.91</v>
      </c>
      <c r="X6" s="34">
        <f t="shared" si="3"/>
        <v>1799.31</v>
      </c>
      <c r="Y6" s="35">
        <f>IF(Y7="",NA(),Y7)</f>
        <v>100.57</v>
      </c>
      <c r="Z6" s="35">
        <f t="shared" ref="Z6:AH6" si="4">IF(Z7="",NA(),Z7)</f>
        <v>106.61</v>
      </c>
      <c r="AA6" s="35">
        <f t="shared" si="4"/>
        <v>105.04</v>
      </c>
      <c r="AB6" s="35">
        <f t="shared" si="4"/>
        <v>104.13</v>
      </c>
      <c r="AC6" s="35">
        <f t="shared" si="4"/>
        <v>102.08</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79.650000000000006</v>
      </c>
      <c r="AV6" s="35">
        <f t="shared" ref="AV6:BD6" si="6">IF(AV7="",NA(),AV7)</f>
        <v>79.2</v>
      </c>
      <c r="AW6" s="35">
        <f t="shared" si="6"/>
        <v>75.25</v>
      </c>
      <c r="AX6" s="35">
        <f t="shared" si="6"/>
        <v>71.81</v>
      </c>
      <c r="AY6" s="35">
        <f t="shared" si="6"/>
        <v>56.1</v>
      </c>
      <c r="AZ6" s="35">
        <f t="shared" si="6"/>
        <v>46.78</v>
      </c>
      <c r="BA6" s="35">
        <f t="shared" si="6"/>
        <v>47.44</v>
      </c>
      <c r="BB6" s="35">
        <f t="shared" si="6"/>
        <v>49.18</v>
      </c>
      <c r="BC6" s="35">
        <f t="shared" si="6"/>
        <v>47.72</v>
      </c>
      <c r="BD6" s="35">
        <f t="shared" si="6"/>
        <v>44.24</v>
      </c>
      <c r="BE6" s="34" t="str">
        <f>IF(BE7="","",IF(BE7="-","【-】","【"&amp;SUBSTITUTE(TEXT(BE7,"#,##0.00"),"-","△")&amp;"】"))</f>
        <v>【45.34】</v>
      </c>
      <c r="BF6" s="35">
        <f>IF(BF7="",NA(),BF7)</f>
        <v>638.29</v>
      </c>
      <c r="BG6" s="35">
        <f t="shared" ref="BG6:BO6" si="7">IF(BG7="",NA(),BG7)</f>
        <v>484.47</v>
      </c>
      <c r="BH6" s="35">
        <f t="shared" si="7"/>
        <v>358.02</v>
      </c>
      <c r="BI6" s="35">
        <f t="shared" si="7"/>
        <v>520.47</v>
      </c>
      <c r="BJ6" s="35">
        <f t="shared" si="7"/>
        <v>715.42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77.510000000000005</v>
      </c>
      <c r="BR6" s="35">
        <f t="shared" ref="BR6:BZ6" si="8">IF(BR7="",NA(),BR7)</f>
        <v>81.209999999999994</v>
      </c>
      <c r="BS6" s="35">
        <f t="shared" si="8"/>
        <v>75.16</v>
      </c>
      <c r="BT6" s="35">
        <f t="shared" si="8"/>
        <v>73.650000000000006</v>
      </c>
      <c r="BU6" s="35">
        <f t="shared" si="8"/>
        <v>70.7</v>
      </c>
      <c r="BV6" s="35">
        <f t="shared" si="8"/>
        <v>69.87</v>
      </c>
      <c r="BW6" s="35">
        <f t="shared" si="8"/>
        <v>74.3</v>
      </c>
      <c r="BX6" s="35">
        <f t="shared" si="8"/>
        <v>72.260000000000005</v>
      </c>
      <c r="BY6" s="35">
        <f t="shared" si="8"/>
        <v>71.84</v>
      </c>
      <c r="BZ6" s="35">
        <f t="shared" si="8"/>
        <v>73.36</v>
      </c>
      <c r="CA6" s="34" t="str">
        <f>IF(CA7="","",IF(CA7="-","【-】","【"&amp;SUBSTITUTE(TEXT(CA7,"#,##0.00"),"-","△")&amp;"】"))</f>
        <v>【75.29】</v>
      </c>
      <c r="CB6" s="35">
        <f>IF(CB7="",NA(),CB7)</f>
        <v>238.59</v>
      </c>
      <c r="CC6" s="35">
        <f t="shared" ref="CC6:CK6" si="9">IF(CC7="",NA(),CC7)</f>
        <v>232.29</v>
      </c>
      <c r="CD6" s="35">
        <f t="shared" si="9"/>
        <v>255.86</v>
      </c>
      <c r="CE6" s="35">
        <f t="shared" si="9"/>
        <v>261.7</v>
      </c>
      <c r="CF6" s="35">
        <f t="shared" si="9"/>
        <v>272.68</v>
      </c>
      <c r="CG6" s="35">
        <f t="shared" si="9"/>
        <v>234.96</v>
      </c>
      <c r="CH6" s="35">
        <f t="shared" si="9"/>
        <v>221.81</v>
      </c>
      <c r="CI6" s="35">
        <f t="shared" si="9"/>
        <v>230.02</v>
      </c>
      <c r="CJ6" s="35">
        <f t="shared" si="9"/>
        <v>228.47</v>
      </c>
      <c r="CK6" s="35">
        <f t="shared" si="9"/>
        <v>224.88</v>
      </c>
      <c r="CL6" s="34" t="str">
        <f>IF(CL7="","",IF(CL7="-","【-】","【"&amp;SUBSTITUTE(TEXT(CL7,"#,##0.00"),"-","△")&amp;"】"))</f>
        <v>【215.41】</v>
      </c>
      <c r="CM6" s="35">
        <f>IF(CM7="",NA(),CM7)</f>
        <v>32.049999999999997</v>
      </c>
      <c r="CN6" s="35">
        <f t="shared" ref="CN6:CV6" si="10">IF(CN7="",NA(),CN7)</f>
        <v>31.29</v>
      </c>
      <c r="CO6" s="35">
        <f t="shared" si="10"/>
        <v>30.71</v>
      </c>
      <c r="CP6" s="35">
        <f t="shared" si="10"/>
        <v>29.84</v>
      </c>
      <c r="CQ6" s="35">
        <f t="shared" si="10"/>
        <v>30.92</v>
      </c>
      <c r="CR6" s="35">
        <f t="shared" si="10"/>
        <v>42.9</v>
      </c>
      <c r="CS6" s="35">
        <f t="shared" si="10"/>
        <v>43.36</v>
      </c>
      <c r="CT6" s="35">
        <f t="shared" si="10"/>
        <v>42.56</v>
      </c>
      <c r="CU6" s="35">
        <f t="shared" si="10"/>
        <v>42.47</v>
      </c>
      <c r="CV6" s="35">
        <f t="shared" si="10"/>
        <v>42.4</v>
      </c>
      <c r="CW6" s="34" t="str">
        <f>IF(CW7="","",IF(CW7="-","【-】","【"&amp;SUBSTITUTE(TEXT(CW7,"#,##0.00"),"-","△")&amp;"】"))</f>
        <v>【42.90】</v>
      </c>
      <c r="CX6" s="35">
        <f>IF(CX7="",NA(),CX7)</f>
        <v>92.82</v>
      </c>
      <c r="CY6" s="35">
        <f t="shared" ref="CY6:DG6" si="11">IF(CY7="",NA(),CY7)</f>
        <v>93.27</v>
      </c>
      <c r="CZ6" s="35">
        <f t="shared" si="11"/>
        <v>92.9</v>
      </c>
      <c r="DA6" s="35">
        <f t="shared" si="11"/>
        <v>93.12</v>
      </c>
      <c r="DB6" s="35">
        <f t="shared" si="11"/>
        <v>93.7</v>
      </c>
      <c r="DC6" s="35">
        <f t="shared" si="11"/>
        <v>83.5</v>
      </c>
      <c r="DD6" s="35">
        <f t="shared" si="11"/>
        <v>83.06</v>
      </c>
      <c r="DE6" s="35">
        <f t="shared" si="11"/>
        <v>83.32</v>
      </c>
      <c r="DF6" s="35">
        <f t="shared" si="11"/>
        <v>83.75</v>
      </c>
      <c r="DG6" s="35">
        <f t="shared" si="11"/>
        <v>84.19</v>
      </c>
      <c r="DH6" s="34" t="str">
        <f>IF(DH7="","",IF(DH7="-","【-】","【"&amp;SUBSTITUTE(TEXT(DH7,"#,##0.00"),"-","△")&amp;"】"))</f>
        <v>【84.75】</v>
      </c>
      <c r="DI6" s="35">
        <f>IF(DI7="",NA(),DI7)</f>
        <v>18.18</v>
      </c>
      <c r="DJ6" s="35">
        <f t="shared" ref="DJ6:DR6" si="12">IF(DJ7="",NA(),DJ7)</f>
        <v>21.45</v>
      </c>
      <c r="DK6" s="35">
        <f t="shared" si="12"/>
        <v>24.4</v>
      </c>
      <c r="DL6" s="35">
        <f t="shared" si="12"/>
        <v>26.96</v>
      </c>
      <c r="DM6" s="35">
        <f t="shared" si="12"/>
        <v>29.09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5">
        <f t="shared" si="14"/>
        <v>0.03</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262013</v>
      </c>
      <c r="D7" s="37">
        <v>46</v>
      </c>
      <c r="E7" s="37">
        <v>17</v>
      </c>
      <c r="F7" s="37">
        <v>4</v>
      </c>
      <c r="G7" s="37">
        <v>0</v>
      </c>
      <c r="H7" s="37" t="s">
        <v>96</v>
      </c>
      <c r="I7" s="37" t="s">
        <v>97</v>
      </c>
      <c r="J7" s="37" t="s">
        <v>98</v>
      </c>
      <c r="K7" s="37" t="s">
        <v>99</v>
      </c>
      <c r="L7" s="37" t="s">
        <v>100</v>
      </c>
      <c r="M7" s="37" t="s">
        <v>101</v>
      </c>
      <c r="N7" s="38" t="s">
        <v>102</v>
      </c>
      <c r="O7" s="38">
        <v>65.19</v>
      </c>
      <c r="P7" s="38">
        <v>6.84</v>
      </c>
      <c r="Q7" s="38">
        <v>98.81</v>
      </c>
      <c r="R7" s="38">
        <v>3718</v>
      </c>
      <c r="S7" s="38">
        <v>77061</v>
      </c>
      <c r="T7" s="38">
        <v>552.54</v>
      </c>
      <c r="U7" s="38">
        <v>139.47</v>
      </c>
      <c r="V7" s="38">
        <v>5236</v>
      </c>
      <c r="W7" s="38">
        <v>2.91</v>
      </c>
      <c r="X7" s="38">
        <v>1799.31</v>
      </c>
      <c r="Y7" s="38">
        <v>100.57</v>
      </c>
      <c r="Z7" s="38">
        <v>106.61</v>
      </c>
      <c r="AA7" s="38">
        <v>105.04</v>
      </c>
      <c r="AB7" s="38">
        <v>104.13</v>
      </c>
      <c r="AC7" s="38">
        <v>102.08</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79.650000000000006</v>
      </c>
      <c r="AV7" s="38">
        <v>79.2</v>
      </c>
      <c r="AW7" s="38">
        <v>75.25</v>
      </c>
      <c r="AX7" s="38">
        <v>71.81</v>
      </c>
      <c r="AY7" s="38">
        <v>56.1</v>
      </c>
      <c r="AZ7" s="38">
        <v>46.78</v>
      </c>
      <c r="BA7" s="38">
        <v>47.44</v>
      </c>
      <c r="BB7" s="38">
        <v>49.18</v>
      </c>
      <c r="BC7" s="38">
        <v>47.72</v>
      </c>
      <c r="BD7" s="38">
        <v>44.24</v>
      </c>
      <c r="BE7" s="38">
        <v>45.34</v>
      </c>
      <c r="BF7" s="38">
        <v>638.29</v>
      </c>
      <c r="BG7" s="38">
        <v>484.47</v>
      </c>
      <c r="BH7" s="38">
        <v>358.02</v>
      </c>
      <c r="BI7" s="38">
        <v>520.47</v>
      </c>
      <c r="BJ7" s="38">
        <v>715.42</v>
      </c>
      <c r="BK7" s="38">
        <v>1298.9100000000001</v>
      </c>
      <c r="BL7" s="38">
        <v>1243.71</v>
      </c>
      <c r="BM7" s="38">
        <v>1194.1500000000001</v>
      </c>
      <c r="BN7" s="38">
        <v>1206.79</v>
      </c>
      <c r="BO7" s="38">
        <v>1258.43</v>
      </c>
      <c r="BP7" s="38">
        <v>1260.21</v>
      </c>
      <c r="BQ7" s="38">
        <v>77.510000000000005</v>
      </c>
      <c r="BR7" s="38">
        <v>81.209999999999994</v>
      </c>
      <c r="BS7" s="38">
        <v>75.16</v>
      </c>
      <c r="BT7" s="38">
        <v>73.650000000000006</v>
      </c>
      <c r="BU7" s="38">
        <v>70.7</v>
      </c>
      <c r="BV7" s="38">
        <v>69.87</v>
      </c>
      <c r="BW7" s="38">
        <v>74.3</v>
      </c>
      <c r="BX7" s="38">
        <v>72.260000000000005</v>
      </c>
      <c r="BY7" s="38">
        <v>71.84</v>
      </c>
      <c r="BZ7" s="38">
        <v>73.36</v>
      </c>
      <c r="CA7" s="38">
        <v>75.290000000000006</v>
      </c>
      <c r="CB7" s="38">
        <v>238.59</v>
      </c>
      <c r="CC7" s="38">
        <v>232.29</v>
      </c>
      <c r="CD7" s="38">
        <v>255.86</v>
      </c>
      <c r="CE7" s="38">
        <v>261.7</v>
      </c>
      <c r="CF7" s="38">
        <v>272.68</v>
      </c>
      <c r="CG7" s="38">
        <v>234.96</v>
      </c>
      <c r="CH7" s="38">
        <v>221.81</v>
      </c>
      <c r="CI7" s="38">
        <v>230.02</v>
      </c>
      <c r="CJ7" s="38">
        <v>228.47</v>
      </c>
      <c r="CK7" s="38">
        <v>224.88</v>
      </c>
      <c r="CL7" s="38">
        <v>215.41</v>
      </c>
      <c r="CM7" s="38">
        <v>32.049999999999997</v>
      </c>
      <c r="CN7" s="38">
        <v>31.29</v>
      </c>
      <c r="CO7" s="38">
        <v>30.71</v>
      </c>
      <c r="CP7" s="38">
        <v>29.84</v>
      </c>
      <c r="CQ7" s="38">
        <v>30.92</v>
      </c>
      <c r="CR7" s="38">
        <v>42.9</v>
      </c>
      <c r="CS7" s="38">
        <v>43.36</v>
      </c>
      <c r="CT7" s="38">
        <v>42.56</v>
      </c>
      <c r="CU7" s="38">
        <v>42.47</v>
      </c>
      <c r="CV7" s="38">
        <v>42.4</v>
      </c>
      <c r="CW7" s="38">
        <v>42.9</v>
      </c>
      <c r="CX7" s="38">
        <v>92.82</v>
      </c>
      <c r="CY7" s="38">
        <v>93.27</v>
      </c>
      <c r="CZ7" s="38">
        <v>92.9</v>
      </c>
      <c r="DA7" s="38">
        <v>93.12</v>
      </c>
      <c r="DB7" s="38">
        <v>93.7</v>
      </c>
      <c r="DC7" s="38">
        <v>83.5</v>
      </c>
      <c r="DD7" s="38">
        <v>83.06</v>
      </c>
      <c r="DE7" s="38">
        <v>83.32</v>
      </c>
      <c r="DF7" s="38">
        <v>83.75</v>
      </c>
      <c r="DG7" s="38">
        <v>84.19</v>
      </c>
      <c r="DH7" s="38">
        <v>84.75</v>
      </c>
      <c r="DI7" s="38">
        <v>18.18</v>
      </c>
      <c r="DJ7" s="38">
        <v>21.45</v>
      </c>
      <c r="DK7" s="38">
        <v>24.4</v>
      </c>
      <c r="DL7" s="38">
        <v>26.96</v>
      </c>
      <c r="DM7" s="38">
        <v>29.09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0.03</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2022-02-17T05:44:22Z</cp:lastPrinted>
  <dcterms:created xsi:type="dcterms:W3CDTF">2021-12-03T07:25:37Z</dcterms:created>
  <dcterms:modified xsi:type="dcterms:W3CDTF">2022-02-17T05:44:27Z</dcterms:modified>
  <cp:category/>
</cp:coreProperties>
</file>