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v0110\user\01各課\S03地域整備課\G3整備\水道係\80_調書関係\R2\20210118【依頼】公営企業に係る「経営比較分析表」（令和元年度決算）の分析等について\"/>
    </mc:Choice>
  </mc:AlternateContent>
  <xr:revisionPtr revIDLastSave="0" documentId="13_ncr:1_{CAE028E8-AC07-48BB-A336-C88846260365}" xr6:coauthVersionLast="41" xr6:coauthVersionMax="41" xr10:uidLastSave="{00000000-0000-0000-0000-000000000000}"/>
  <workbookProtection workbookAlgorithmName="SHA-512" workbookHashValue="SUYmYWMhgnk8uWel4utYNB6jMzfzTCGNSAGUQpQAOUo4gxfKAKGbjAZVnWk9Wqb50tcFWASLMiGe9YbqaVbnkg==" workbookSaltValue="ZDc/KC1FAwkxFqp6TqDrYw==" workbookSpinCount="100000" lockStructure="1"/>
  <bookViews>
    <workbookView xWindow="1740" yWindow="360" windowWidth="17445" windowHeight="1428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W10" i="4"/>
  <c r="I10" i="4"/>
  <c r="B10" i="4"/>
  <c r="BB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<sst xmlns="http://schemas.openxmlformats.org/spreadsheetml/2006/main" count="236" uniqueCount="118">
  <si>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</si>
  <si>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</si>
  <si>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</si>
  <si>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</si>
  <si>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</si>
  <si>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</si>
  <si>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</si>
  <si>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</si>
  <si>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</si>
  <si>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</si>
  <si>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</si>
  <si>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</si>
  <si>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</si>
  <si>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</si>
  <si>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</si>
  <si>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</si>
  <si>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</si>
  <si>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</si>
  <si>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</si>
  <si>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</si>
  <si>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</si>
  <si>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</si>
  <si>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</si>
  <si>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</si>
  <si>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</si>
  <si>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</si>
  <si>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</si>
  <si>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</si>
  <si>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</si>
  <si>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</si>
  <si>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</si>
  <si>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</si>
  <si>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</si>
  <si>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</si>
  <si>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</si>
  <si>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</si>
  <si>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</si>
  <si>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</si>
  <si>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</si>
  <si>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</si>
  <si>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</si>
  <si>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</si>
  <si>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</si>
  <si>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</si>
  <si>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</si>
  <si>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</si>
  <si>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</si>
  <si>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</si>
  <si>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</si>
  <si>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</si>
  <si>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</si>
  <si>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</si>
  <si>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</si>
  <si>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</si>
  <si>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</si>
  <si>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</si>
  <si>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</si>
  <si>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</si>
  <si>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</si>
  <si>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</si>
  <si>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</si>
  <si>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</si>
  <si>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</si>
  <si>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</si>
  <si>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</si>
  <si>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</si>
  <si>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</si>
  <si>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</si>
  <si>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</si>
  <si>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</si>
  <si>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</si>
  <si>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</si>
  <si>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</si>
  <si>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</si>
  <si>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</si>
  <si>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</si>
  <si>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</si>
  <si>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</si>
  <si>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</si>
  <si>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</si>
  <si>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</si>
  <si>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</si>
  <si>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</si>
  <si>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</si>
  <si>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</si>
  <si>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</si>
  <si>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</si>
  <si>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</si>
  <si>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</si>
  <si>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</si>
  <si>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</si>
  <si>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</si>
  <si>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</si>
  <si>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</si>
  <si>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</si>
  <si>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</si>
  <si>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</si>
  <si>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</si>
  <si>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</si>
  <si>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</si>
  <si>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</si>
  <si>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</si>
  <si>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</si>
  <si>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</si>
  <si>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</si>
  <si>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</si>
  <si>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</si>
  <si>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</si>
  <si>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</si>
  <si>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</si>
  <si>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</si>
  <si>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</si>
  <si>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</si>
  <si>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</si>
  <si>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</si>
  <si>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供用開始後20年未満の管路であり、改善への投資はない。今後更新時期を見据えて計画策定の検討を行う必要がある。</t>
    <rPh sb="1" eb="2">
      <t>カン</t>
    </rPh>
    <rPh sb="2" eb="3">
      <t>キョ</t>
    </rPh>
    <rPh sb="3" eb="5">
      <t>カイゼン</t>
    </rPh>
    <rPh sb="5" eb="6">
      <t>リツ</t>
    </rPh>
    <rPh sb="8" eb="10">
      <t>キョウヨウ</t>
    </rPh>
    <rPh sb="10" eb="13">
      <t>カイシゴ</t>
    </rPh>
    <rPh sb="15" eb="16">
      <t>ネン</t>
    </rPh>
    <rPh sb="16" eb="18">
      <t>ミマン</t>
    </rPh>
    <rPh sb="19" eb="21">
      <t>カンロ</t>
    </rPh>
    <rPh sb="25" eb="27">
      <t>カイゼン</t>
    </rPh>
    <rPh sb="29" eb="31">
      <t>トウシ</t>
    </rPh>
    <rPh sb="35" eb="37">
      <t>コンゴ</t>
    </rPh>
    <rPh sb="37" eb="39">
      <t>コウシン</t>
    </rPh>
    <rPh sb="39" eb="41">
      <t>ジキ</t>
    </rPh>
    <rPh sb="42" eb="44">
      <t>ミス</t>
    </rPh>
    <rPh sb="46" eb="48">
      <t>ケイカク</t>
    </rPh>
    <rPh sb="48" eb="50">
      <t>サクテイ</t>
    </rPh>
    <rPh sb="51" eb="53">
      <t>ケントウ</t>
    </rPh>
    <rPh sb="54" eb="55">
      <t>オコナ</t>
    </rPh>
    <rPh sb="56" eb="58">
      <t>ヒツヨウ</t>
    </rPh>
    <phoneticPr fontId="4"/>
  </si>
  <si>
    <t>　早期の水洗化率向上により使用料収入の確保が求められている。それに合わせ、維持管理費の削減等の経営改善対策をとる必要がある。また、経営改善のため、府や近隣自治体との情報共有等の検討を行うことが必要である。</t>
    <rPh sb="1" eb="3">
      <t>ソウキ</t>
    </rPh>
    <rPh sb="4" eb="7">
      <t>スイセンカ</t>
    </rPh>
    <rPh sb="7" eb="8">
      <t>リツ</t>
    </rPh>
    <rPh sb="8" eb="10">
      <t>コウジョウ</t>
    </rPh>
    <rPh sb="13" eb="15">
      <t>シヨウ</t>
    </rPh>
    <rPh sb="15" eb="16">
      <t>リョウ</t>
    </rPh>
    <rPh sb="16" eb="18">
      <t>シュウニュウ</t>
    </rPh>
    <rPh sb="19" eb="21">
      <t>カクホ</t>
    </rPh>
    <rPh sb="22" eb="23">
      <t>モト</t>
    </rPh>
    <rPh sb="33" eb="34">
      <t>ア</t>
    </rPh>
    <rPh sb="51" eb="53">
      <t>タイサク</t>
    </rPh>
    <rPh sb="56" eb="58">
      <t>ヒツヨウ</t>
    </rPh>
    <rPh sb="65" eb="67">
      <t>ケイエイ</t>
    </rPh>
    <rPh sb="67" eb="69">
      <t>カイゼン</t>
    </rPh>
    <rPh sb="88" eb="90">
      <t>ケントウ</t>
    </rPh>
    <rPh sb="91" eb="92">
      <t>オコナ</t>
    </rPh>
    <rPh sb="96" eb="98">
      <t>ヒツヨウ</t>
    </rPh>
    <phoneticPr fontId="4"/>
  </si>
  <si>
    <r>
      <t>①収益的収支比率
　比率が低下傾向のため、減債基金繰入による収入金の増加、接続率の向上による使用料収入の増加を図る必要がある。
④企業債残高対事業規模比率
　建設後間もないため、起債残高は高くなる傾向にあり、接続率の向上や減債基金の活用により収入の増加を図る必要がある。
⑤経費回収率
　使用料収入が少ないため、類似団体より低くなっている。さらなる接続率の向上にて使用料収入の増加を図る必要がある。
⑥汚水処理原価
　接続率は向上しているものの有収水量が少なく類似団体平均よりも高い数値となっている。早期の接続率向上が求められる。
⑦施設利用率</t>
    </r>
    <r>
      <rPr>
        <sz val="10"/>
        <rFont val="ＭＳ ゴシック"/>
        <family val="3"/>
        <charset val="128"/>
      </rPr>
      <t xml:space="preserve">
　H30以降は類似団体と比べ高い数値となったものの、依然として人口減少による施設規模の過大状態は続いており、規模の見直しを検討する必要がある。
⑧水洗化率</t>
    </r>
    <r>
      <rPr>
        <sz val="10"/>
        <color theme="1"/>
        <rFont val="ＭＳ ゴシック"/>
        <family val="3"/>
        <charset val="128"/>
      </rPr>
      <t xml:space="preserve">
　向上してきているものの、さらに接続率を向上し、水洗化率も向上させる必要がある。
　</t>
    </r>
    <rPh sb="1" eb="4">
      <t>シュウエキテキ</t>
    </rPh>
    <rPh sb="4" eb="6">
      <t>シュウシ</t>
    </rPh>
    <rPh sb="6" eb="8">
      <t>ヒリツ</t>
    </rPh>
    <rPh sb="10" eb="12">
      <t>ヒリツ</t>
    </rPh>
    <rPh sb="13" eb="15">
      <t>テイカ</t>
    </rPh>
    <rPh sb="15" eb="17">
      <t>ケイコウ</t>
    </rPh>
    <rPh sb="21" eb="23">
      <t>ゲンサイ</t>
    </rPh>
    <rPh sb="23" eb="25">
      <t>キキン</t>
    </rPh>
    <rPh sb="25" eb="27">
      <t>クリイレ</t>
    </rPh>
    <rPh sb="30" eb="33">
      <t>シュウニュウキン</t>
    </rPh>
    <rPh sb="34" eb="36">
      <t>ゾウカ</t>
    </rPh>
    <rPh sb="37" eb="39">
      <t>セツゾク</t>
    </rPh>
    <rPh sb="39" eb="40">
      <t>リツ</t>
    </rPh>
    <rPh sb="41" eb="43">
      <t>コウジョウ</t>
    </rPh>
    <rPh sb="46" eb="49">
      <t>シヨウリョウ</t>
    </rPh>
    <rPh sb="49" eb="51">
      <t>シュウニュウ</t>
    </rPh>
    <rPh sb="52" eb="54">
      <t>ゾウカ</t>
    </rPh>
    <rPh sb="55" eb="56">
      <t>ハカ</t>
    </rPh>
    <rPh sb="57" eb="59">
      <t>ヒツヨウ</t>
    </rPh>
    <rPh sb="66" eb="68">
      <t>キギョウ</t>
    </rPh>
    <rPh sb="68" eb="69">
      <t>サイ</t>
    </rPh>
    <rPh sb="69" eb="71">
      <t>ザンダカ</t>
    </rPh>
    <rPh sb="71" eb="72">
      <t>タイ</t>
    </rPh>
    <rPh sb="72" eb="74">
      <t>ジギョウ</t>
    </rPh>
    <rPh sb="74" eb="76">
      <t>キボ</t>
    </rPh>
    <rPh sb="76" eb="78">
      <t>ヒリツ</t>
    </rPh>
    <rPh sb="80" eb="82">
      <t>ケンセツ</t>
    </rPh>
    <rPh sb="82" eb="83">
      <t>ゴ</t>
    </rPh>
    <rPh sb="83" eb="84">
      <t>マ</t>
    </rPh>
    <rPh sb="90" eb="92">
      <t>キサイ</t>
    </rPh>
    <rPh sb="92" eb="94">
      <t>ザンダカ</t>
    </rPh>
    <rPh sb="95" eb="96">
      <t>タカ</t>
    </rPh>
    <rPh sb="99" eb="101">
      <t>ケイコウ</t>
    </rPh>
    <rPh sb="105" eb="107">
      <t>セツゾク</t>
    </rPh>
    <rPh sb="107" eb="108">
      <t>リツ</t>
    </rPh>
    <rPh sb="109" eb="111">
      <t>コウジョウ</t>
    </rPh>
    <rPh sb="112" eb="114">
      <t>ゲンサイ</t>
    </rPh>
    <rPh sb="114" eb="116">
      <t>キキン</t>
    </rPh>
    <rPh sb="122" eb="124">
      <t>シュウニュウ</t>
    </rPh>
    <rPh sb="125" eb="126">
      <t>ゾウ</t>
    </rPh>
    <rPh sb="126" eb="127">
      <t>クワ</t>
    </rPh>
    <rPh sb="128" eb="129">
      <t>ハカ</t>
    </rPh>
    <rPh sb="130" eb="132">
      <t>ヒツヨウ</t>
    </rPh>
    <rPh sb="139" eb="141">
      <t>ケイヒ</t>
    </rPh>
    <rPh sb="141" eb="143">
      <t>カイシュウ</t>
    </rPh>
    <rPh sb="143" eb="144">
      <t>リツ</t>
    </rPh>
    <rPh sb="146" eb="149">
      <t>シヨウリョウ</t>
    </rPh>
    <rPh sb="149" eb="151">
      <t>シュウニュウ</t>
    </rPh>
    <rPh sb="152" eb="153">
      <t>スク</t>
    </rPh>
    <rPh sb="158" eb="160">
      <t>ルイジ</t>
    </rPh>
    <rPh sb="160" eb="162">
      <t>ダンタイ</t>
    </rPh>
    <rPh sb="164" eb="165">
      <t>ヒク</t>
    </rPh>
    <rPh sb="204" eb="206">
      <t>オスイ</t>
    </rPh>
    <rPh sb="206" eb="208">
      <t>ショリ</t>
    </rPh>
    <rPh sb="208" eb="210">
      <t>ゲンカ</t>
    </rPh>
    <rPh sb="212" eb="214">
      <t>セツゾク</t>
    </rPh>
    <rPh sb="214" eb="215">
      <t>リツ</t>
    </rPh>
    <rPh sb="216" eb="218">
      <t>コウジョウ</t>
    </rPh>
    <rPh sb="225" eb="227">
      <t>ユウシュウ</t>
    </rPh>
    <rPh sb="227" eb="229">
      <t>スイリョウ</t>
    </rPh>
    <rPh sb="230" eb="231">
      <t>スク</t>
    </rPh>
    <rPh sb="233" eb="235">
      <t>ルイジ</t>
    </rPh>
    <rPh sb="235" eb="237">
      <t>ダンタイ</t>
    </rPh>
    <rPh sb="237" eb="239">
      <t>ヘイキン</t>
    </rPh>
    <rPh sb="242" eb="243">
      <t>タカ</t>
    </rPh>
    <rPh sb="244" eb="246">
      <t>スウチ</t>
    </rPh>
    <rPh sb="253" eb="255">
      <t>ソウキ</t>
    </rPh>
    <rPh sb="256" eb="258">
      <t>セツゾク</t>
    </rPh>
    <rPh sb="258" eb="259">
      <t>リツ</t>
    </rPh>
    <rPh sb="259" eb="261">
      <t>コウジョウ</t>
    </rPh>
    <rPh sb="262" eb="263">
      <t>モト</t>
    </rPh>
    <rPh sb="271" eb="273">
      <t>シセツ</t>
    </rPh>
    <rPh sb="273" eb="276">
      <t>リヨウリツ</t>
    </rPh>
    <rPh sb="281" eb="283">
      <t>イコウ</t>
    </rPh>
    <rPh sb="284" eb="286">
      <t>ルイジ</t>
    </rPh>
    <rPh sb="286" eb="288">
      <t>ダンタイ</t>
    </rPh>
    <rPh sb="289" eb="290">
      <t>クラ</t>
    </rPh>
    <rPh sb="291" eb="292">
      <t>タカ</t>
    </rPh>
    <rPh sb="293" eb="295">
      <t>スウチ</t>
    </rPh>
    <rPh sb="303" eb="305">
      <t>イゼン</t>
    </rPh>
    <rPh sb="322" eb="324">
      <t>ジョウタイ</t>
    </rPh>
    <rPh sb="325" eb="326">
      <t>ツヅ</t>
    </rPh>
    <rPh sb="331" eb="333">
      <t>キボ</t>
    </rPh>
    <rPh sb="334" eb="336">
      <t>ミナオ</t>
    </rPh>
    <rPh sb="338" eb="340">
      <t>ケントウ</t>
    </rPh>
    <rPh sb="342" eb="344">
      <t>ヒツヨウ</t>
    </rPh>
    <rPh sb="351" eb="354">
      <t>スイセンカ</t>
    </rPh>
    <rPh sb="354" eb="355">
      <t>リツ</t>
    </rPh>
    <rPh sb="357" eb="359">
      <t>コウジョウ</t>
    </rPh>
    <rPh sb="372" eb="374">
      <t>セツゾク</t>
    </rPh>
    <rPh sb="374" eb="375">
      <t>リツ</t>
    </rPh>
    <rPh sb="376" eb="378">
      <t>コウジョウ</t>
    </rPh>
    <rPh sb="380" eb="383">
      <t>スイセンカ</t>
    </rPh>
    <rPh sb="383" eb="384">
      <t>リツ</t>
    </rPh>
    <rPh sb="385" eb="387">
      <t>コウジョウ</t>
    </rPh>
    <rPh sb="390" eb="3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</si>
</sst>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A0-4F83-A89D-8272250294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EFA0-4F83-A89D-8272250294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29.58</c:v>
                </c:pt>
                <c:pt idx="1">
                  <c:v>29.71</c:v>
                </c:pt>
                <c:pt idx="2">
                  <c:v>32.33</c:v>
                </c:pt>
                <c:pt idx="3">
                  <c:v>34.950000000000003</c:v>
                </c:pt>
                <c:pt idx="4">
                  <c:v>37.17</c:v>
                </c:pt>
              </c:numCache>
            </c:numRef>
          </c:val>
          <c:extLst>
            <c:ext xmlns:c16="http://schemas.microsoft.com/office/drawing/2014/chart" uri="{C3380CC4-5D6E-409C-BE32-E72D297353CC}">
              <c16:uniqueId val="{00000000-8BD8-4A44-A871-72C2484470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8BD8-4A44-A871-72C2484470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64.11</c:v>
                </c:pt>
                <c:pt idx="1">
                  <c:v>74.19</c:v>
                </c:pt>
                <c:pt idx="2">
                  <c:v>78.97</c:v>
                </c:pt>
                <c:pt idx="3">
                  <c:v>83.2</c:v>
                </c:pt>
                <c:pt idx="4">
                  <c:v>84.55</c:v>
                </c:pt>
              </c:numCache>
            </c:numRef>
          </c:val>
          <c:extLst>
            <c:ext xmlns:c16="http://schemas.microsoft.com/office/drawing/2014/chart" uri="{C3380CC4-5D6E-409C-BE32-E72D297353CC}">
              <c16:uniqueId val="{00000000-F654-49EA-AFFB-61412C7272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F654-49EA-AFFB-61412C7272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59.19</c:v>
                </c:pt>
                <c:pt idx="1">
                  <c:v>72.59</c:v>
                </c:pt>
                <c:pt idx="2">
                  <c:v>45.6</c:v>
                </c:pt>
                <c:pt idx="3">
                  <c:v>38.25</c:v>
                </c:pt>
                <c:pt idx="4">
                  <c:v>37.770000000000003</c:v>
                </c:pt>
              </c:numCache>
            </c:numRef>
          </c:val>
          <c:extLst>
            <c:ext xmlns:c16="http://schemas.microsoft.com/office/drawing/2014/chart" uri="{C3380CC4-5D6E-409C-BE32-E72D297353CC}">
              <c16:uniqueId val="{00000000-1661-4C02-9F01-2023114435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1-4C02-9F01-2023114435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F-4FE0-9EBB-8A9E4D3B5C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F-4FE0-9EBB-8A9E4D3B5C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9-406B-BB35-E1F00E3347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9-406B-BB35-E1F00E3347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E-4DFE-9B4B-53BDF3608E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E-4DFE-9B4B-53BDF3608E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9-4EE5-8F50-4EBD68BFD5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9-4EE5-8F50-4EBD68BFD5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5860.93</c:v>
                </c:pt>
                <c:pt idx="1">
                  <c:v>5952.83</c:v>
                </c:pt>
                <c:pt idx="2">
                  <c:v>5432.32</c:v>
                </c:pt>
                <c:pt idx="3">
                  <c:v>4984.91</c:v>
                </c:pt>
                <c:pt idx="4">
                  <c:v>4474.1899999999996</c:v>
                </c:pt>
              </c:numCache>
            </c:numRef>
          </c:val>
          <c:extLst>
            <c:ext xmlns:c16="http://schemas.microsoft.com/office/drawing/2014/chart" uri="{C3380CC4-5D6E-409C-BE32-E72D297353CC}">
              <c16:uniqueId val="{00000000-B5FE-4869-95D7-B17B76B922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5FE-4869-95D7-B17B76B922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29.23</c:v>
                </c:pt>
                <c:pt idx="1">
                  <c:v>26.99</c:v>
                </c:pt>
                <c:pt idx="2">
                  <c:v>26.58</c:v>
                </c:pt>
                <c:pt idx="3">
                  <c:v>23.11</c:v>
                </c:pt>
                <c:pt idx="4">
                  <c:v>20.5</c:v>
                </c:pt>
              </c:numCache>
            </c:numRef>
          </c:val>
          <c:extLst>
            <c:ext xmlns:c16="http://schemas.microsoft.com/office/drawing/2014/chart" uri="{C3380CC4-5D6E-409C-BE32-E72D297353CC}">
              <c16:uniqueId val="{00000000-0622-4B27-AF6F-F57A3C71C2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0622-4B27-AF6F-F57A3C71C2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781.11</c:v>
                </c:pt>
                <c:pt idx="1">
                  <c:v>734.03</c:v>
                </c:pt>
                <c:pt idx="2">
                  <c:v>724.24</c:v>
                </c:pt>
                <c:pt idx="3">
                  <c:v>841.79</c:v>
                </c:pt>
                <c:pt idx="4">
                  <c:v>951.25</c:v>
                </c:pt>
              </c:numCache>
            </c:numRef>
          </c:val>
          <c:extLst>
            <c:ext xmlns:c16="http://schemas.microsoft.com/office/drawing/2014/chart" uri="{C3380CC4-5D6E-409C-BE32-E72D297353CC}">
              <c16:uniqueId val="{00000000-F0B1-42E7-B51F-2B7090558F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F0B1-42E7-B51F-2B7090558F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　伊根町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漁業集落排水</v>
      </c>
      <c r="Q8" s="84"/>
      <c r="R8" s="84"/>
      <c r="S8" s="84"/>
      <c r="T8" s="84"/>
      <c r="U8" s="84"/>
      <c r="V8" s="84"/>
      <c r="W8" s="84" t="str">
        <f>データ!L6</f>
        <v>H2</v>
      </c>
      <c r="X8" s="84"/>
      <c r="Y8" s="84"/>
      <c r="Z8" s="84"/>
      <c r="AA8" s="84"/>
      <c r="AB8" s="84"/>
      <c r="AC8" s="84"/>
      <c r="AD8" s="85" t="str">
        <f>データ!$M$6</f>
        <v>非設置</v>
      </c>
      <c r="AE8" s="85"/>
      <c r="AF8" s="85"/>
      <c r="AG8" s="85"/>
      <c r="AH8" s="85"/>
      <c r="AI8" s="85"/>
      <c r="AJ8" s="85"/>
      <c r="AK8" s="3"/>
      <c r="AL8" s="81">
        <f>データ!S6</f>
        <v>2074</v>
      </c>
      <c r="AM8" s="81"/>
      <c r="AN8" s="81"/>
      <c r="AO8" s="81"/>
      <c r="AP8" s="81"/>
      <c r="AQ8" s="81"/>
      <c r="AR8" s="81"/>
      <c r="AS8" s="81"/>
      <c r="AT8" s="80">
        <f>データ!T6</f>
        <v>61.95</v>
      </c>
      <c r="AU8" s="80"/>
      <c r="AV8" s="80"/>
      <c r="AW8" s="80"/>
      <c r="AX8" s="80"/>
      <c r="AY8" s="80"/>
      <c r="AZ8" s="80"/>
      <c r="BA8" s="80"/>
      <c r="BB8" s="80">
        <f>データ!U6</f>
        <v>33.479999999999997</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54.93</v>
      </c>
      <c r="Q10" s="80"/>
      <c r="R10" s="80"/>
      <c r="S10" s="80"/>
      <c r="T10" s="80"/>
      <c r="U10" s="80"/>
      <c r="V10" s="80"/>
      <c r="W10" s="80">
        <f>データ!Q6</f>
        <v>98.63</v>
      </c>
      <c r="X10" s="80"/>
      <c r="Y10" s="80"/>
      <c r="Z10" s="80"/>
      <c r="AA10" s="80"/>
      <c r="AB10" s="80"/>
      <c r="AC10" s="80"/>
      <c r="AD10" s="81">
        <f>データ!R6</f>
        <v>3500</v>
      </c>
      <c r="AE10" s="81"/>
      <c r="AF10" s="81"/>
      <c r="AG10" s="81"/>
      <c r="AH10" s="81"/>
      <c r="AI10" s="81"/>
      <c r="AJ10" s="81"/>
      <c r="AK10" s="2"/>
      <c r="AL10" s="81">
        <f>データ!V6</f>
        <v>1126</v>
      </c>
      <c r="AM10" s="81"/>
      <c r="AN10" s="81"/>
      <c r="AO10" s="81"/>
      <c r="AP10" s="81"/>
      <c r="AQ10" s="81"/>
      <c r="AR10" s="81"/>
      <c r="AS10" s="81"/>
      <c r="AT10" s="80">
        <f>データ!W6</f>
        <v>0.75</v>
      </c>
      <c r="AU10" s="80"/>
      <c r="AV10" s="80"/>
      <c r="AW10" s="80"/>
      <c r="AX10" s="80"/>
      <c r="AY10" s="80"/>
      <c r="AZ10" s="80"/>
      <c r="BA10" s="80"/>
      <c r="BB10" s="80">
        <f>データ!X6</f>
        <v>1501.33</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4B5CgVlccPogZqvC81wy4O5uXjn4dsUK+oXVIY4Fo5OOYHvyid3A6BAqa9bqra/JgsgRdvmGGR6b37HB24XRA==" saltValue="pmAypDsoDnj7djMBgpw0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56</v>
      </c>
      <c r="B4" s="30"/>
      <c r="C4" s="30"/>
      <c r="D4" s="30"/>
      <c r="E4" s="30"/>
      <c r="F4" s="30"/>
      <c r="G4" s="30"/>
      <c r="H4" s="92"/>
      <c r="I4" s="93"/>
      <c r="J4" s="93"/>
      <c r="K4" s="93"/>
      <c r="L4" s="93"/>
      <c r="M4" s="93"/>
      <c r="N4" s="93"/>
      <c r="O4" s="93"/>
      <c r="P4" s="93"/>
      <c r="Q4" s="93"/>
      <c r="R4" s="93"/>
      <c r="S4" s="93"/>
      <c r="T4" s="93"/>
      <c r="U4" s="93"/>
      <c r="V4" s="93"/>
      <c r="W4" s="93"/>
      <c r="X4" s="94"/>
      <c r="Y4" s="88" t="s">
        <v>57</v>
      </c>
      <c r="Z4" s="88"/>
      <c r="AA4" s="88"/>
      <c r="AB4" s="88"/>
      <c r="AC4" s="88"/>
      <c r="AD4" s="88"/>
      <c r="AE4" s="88"/>
      <c r="AF4" s="88"/>
      <c r="AG4" s="88"/>
      <c r="AH4" s="88"/>
      <c r="AI4" s="88"/>
      <c r="AJ4" s="88" t="s">
        <v>58</v>
      </c>
      <c r="AK4" s="88"/>
      <c r="AL4" s="88"/>
      <c r="AM4" s="88"/>
      <c r="AN4" s="88"/>
      <c r="AO4" s="88"/>
      <c r="AP4" s="88"/>
      <c r="AQ4" s="88"/>
      <c r="AR4" s="88"/>
      <c r="AS4" s="88"/>
      <c r="AT4" s="88"/>
      <c r="AU4" s="88" t="s">
        <v>59</v>
      </c>
      <c r="AV4" s="88"/>
      <c r="AW4" s="88"/>
      <c r="AX4" s="88"/>
      <c r="AY4" s="88"/>
      <c r="AZ4" s="88"/>
      <c r="BA4" s="88"/>
      <c r="BB4" s="88"/>
      <c r="BC4" s="88"/>
      <c r="BD4" s="88"/>
      <c r="BE4" s="88"/>
      <c r="BF4" s="88" t="s">
        <v>60</v>
      </c>
      <c r="BG4" s="88"/>
      <c r="BH4" s="88"/>
      <c r="BI4" s="88"/>
      <c r="BJ4" s="88"/>
      <c r="BK4" s="88"/>
      <c r="BL4" s="88"/>
      <c r="BM4" s="88"/>
      <c r="BN4" s="88"/>
      <c r="BO4" s="88"/>
      <c r="BP4" s="88"/>
      <c r="BQ4" s="88" t="s">
        <v>61</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264636</v>
      </c>
      <c r="D6" s="33">
        <f t="shared" si="3"/>
        <v>47</v>
      </c>
      <c r="E6" s="33">
        <f t="shared" si="3"/>
        <v>17</v>
      </c>
      <c r="F6" s="33">
        <f t="shared" si="3"/>
        <v>6</v>
      </c>
      <c r="G6" s="33">
        <f t="shared" si="3"/>
        <v>0</v>
      </c>
      <c r="H6" s="33" t="str">
        <f t="shared" si="3"/>
        <v>京都府　伊根町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54.93</v>
      </c>
      <c r="Q6" s="34">
        <f t="shared" si="3"/>
        <v>98.63</v>
      </c>
      <c r="R6" s="34">
        <f t="shared" si="3"/>
        <v>3500</v>
      </c>
      <c r="S6" s="34">
        <f t="shared" si="3"/>
        <v>2074</v>
      </c>
      <c r="T6" s="34">
        <f t="shared" si="3"/>
        <v>61.95</v>
      </c>
      <c r="U6" s="34">
        <f t="shared" si="3"/>
        <v>33.479999999999997</v>
      </c>
      <c r="V6" s="34">
        <f t="shared" si="3"/>
        <v>1126</v>
      </c>
      <c r="W6" s="34">
        <f t="shared" si="3"/>
        <v>0.75</v>
      </c>
      <c r="X6" s="34">
        <f t="shared" si="3"/>
        <v>1501.33</v>
      </c>
      <c r="Y6" s="35">
        <f>IF(Y7="",NA(),Y7)</f>
        <v>59.19</v>
      </c>
      <c r="Z6" s="35">
        <f t="shared" ref="Z6:AH6" si="4">IF(Z7="",NA(),Z7)</f>
        <v>72.59</v>
      </c>
      <c r="AA6" s="35">
        <f t="shared" si="4"/>
        <v>45.6</v>
      </c>
      <c r="AB6" s="35">
        <f t="shared" si="4"/>
        <v>38.25</v>
      </c>
      <c r="AC6" s="35">
        <f t="shared" si="4"/>
        <v>37.770000000000003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5860.93</v>
      </c>
      <c r="BG6" s="35">
        <f t="shared" ref="BG6:BO6" si="7">IF(BG7="",NA(),BG7)</f>
        <v>5952.83</v>
      </c>
      <c r="BH6" s="35">
        <f t="shared" si="7"/>
        <v>5432.32</v>
      </c>
      <c r="BI6" s="35">
        <f t="shared" si="7"/>
        <v>4984.91</v>
      </c>
      <c r="BJ6" s="35">
        <f t="shared" si="7"/>
        <v>4474.1899999999996</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29.23</v>
      </c>
      <c r="BR6" s="35">
        <f t="shared" ref="BR6:BZ6" si="8">IF(BR7="",NA(),BR7)</f>
        <v>26.99</v>
      </c>
      <c r="BS6" s="35">
        <f t="shared" si="8"/>
        <v>26.58</v>
      </c>
      <c r="BT6" s="35">
        <f t="shared" si="8"/>
        <v>23.11</v>
      </c>
      <c r="BU6" s="35">
        <f t="shared" si="8"/>
        <v>20.5</v>
      </c>
      <c r="BV6" s="35">
        <f t="shared" si="8"/>
        <v>43.13</v>
      </c>
      <c r="BW6" s="35">
        <f t="shared" si="8"/>
        <v>46.26</v>
      </c>
      <c r="BX6" s="35">
        <f t="shared" si="8"/>
        <v>45.81</v>
      </c>
      <c r="BY6" s="35">
        <f t="shared" si="8"/>
        <v>43.43</v>
      </c>
      <c r="BZ6" s="35">
        <f t="shared" si="8"/>
        <v>41.41</v>
      </c>
      <c r="CA6" s="34" t="str">
        <f>IF(CA7="","",IF(CA7="-","【-】","【"&amp;SUBSTITUTE(TEXT(CA7,"#,##0.00"),"-","△")&amp;"】"))</f>
        <v>【45.31】</v>
      </c>
      <c r="CB6" s="35">
        <f>IF(CB7="",NA(),CB7)</f>
        <v>781.11</v>
      </c>
      <c r="CC6" s="35">
        <f t="shared" ref="CC6:CK6" si="9">IF(CC7="",NA(),CC7)</f>
        <v>734.03</v>
      </c>
      <c r="CD6" s="35">
        <f t="shared" si="9"/>
        <v>724.24</v>
      </c>
      <c r="CE6" s="35">
        <f t="shared" si="9"/>
        <v>841.79</v>
      </c>
      <c r="CF6" s="35">
        <f t="shared" si="9"/>
        <v>951.25</v>
      </c>
      <c r="CG6" s="35">
        <f t="shared" si="9"/>
        <v>392.03</v>
      </c>
      <c r="CH6" s="35">
        <f t="shared" si="9"/>
        <v>376.4</v>
      </c>
      <c r="CI6" s="35">
        <f t="shared" si="9"/>
        <v>383.92</v>
      </c>
      <c r="CJ6" s="35">
        <f t="shared" si="9"/>
        <v>400.44</v>
      </c>
      <c r="CK6" s="35">
        <f t="shared" si="9"/>
        <v>417.56</v>
      </c>
      <c r="CL6" s="34" t="str">
        <f>IF(CL7="","",IF(CL7="-","【-】","【"&amp;SUBSTITUTE(TEXT(CL7,"#,##0.00"),"-","△")&amp;"】"))</f>
        <v>【379.91】</v>
      </c>
      <c r="CM6" s="35">
        <f>IF(CM7="",NA(),CM7)</f>
        <v>29.58</v>
      </c>
      <c r="CN6" s="35">
        <f t="shared" ref="CN6:CV6" si="10">IF(CN7="",NA(),CN7)</f>
        <v>29.71</v>
      </c>
      <c r="CO6" s="35">
        <f t="shared" si="10"/>
        <v>32.33</v>
      </c>
      <c r="CP6" s="35">
        <f t="shared" si="10"/>
        <v>34.950000000000003</v>
      </c>
      <c r="CQ6" s="35">
        <f t="shared" si="10"/>
        <v>37.17</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64.11</v>
      </c>
      <c r="CY6" s="35">
        <f t="shared" ref="CY6:DG6" si="11">IF(CY7="",NA(),CY7)</f>
        <v>74.19</v>
      </c>
      <c r="CZ6" s="35">
        <f t="shared" si="11"/>
        <v>78.97</v>
      </c>
      <c r="DA6" s="35">
        <f t="shared" si="11"/>
        <v>83.2</v>
      </c>
      <c r="DB6" s="35">
        <f t="shared" si="11"/>
        <v>84.55</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264636</v>
      </c>
      <c r="D7" s="37">
        <v>47</v>
      </c>
      <c r="E7" s="37">
        <v>17</v>
      </c>
      <c r="F7" s="37">
        <v>6</v>
      </c>
      <c r="G7" s="37">
        <v>0</v>
      </c>
      <c r="H7" s="37" t="s">
        <v>97</v>
      </c>
      <c r="I7" s="37" t="s">
        <v>98</v>
      </c>
      <c r="J7" s="37" t="s">
        <v>99</v>
      </c>
      <c r="K7" s="37" t="s">
        <v>100</v>
      </c>
      <c r="L7" s="37" t="s">
        <v>101</v>
      </c>
      <c r="M7" s="37" t="s">
        <v>102</v>
      </c>
      <c r="N7" s="38" t="s">
        <v>103</v>
      </c>
      <c r="O7" s="38" t="s">
        <v>104</v>
      </c>
      <c r="P7" s="38">
        <v>54.93</v>
      </c>
      <c r="Q7" s="38">
        <v>98.63</v>
      </c>
      <c r="R7" s="38">
        <v>3500</v>
      </c>
      <c r="S7" s="38">
        <v>2074</v>
      </c>
      <c r="T7" s="38">
        <v>61.95</v>
      </c>
      <c r="U7" s="38">
        <v>33.479999999999997</v>
      </c>
      <c r="V7" s="38">
        <v>1126</v>
      </c>
      <c r="W7" s="38">
        <v>0.75</v>
      </c>
      <c r="X7" s="38">
        <v>1501.33</v>
      </c>
      <c r="Y7" s="38">
        <v>59.19</v>
      </c>
      <c r="Z7" s="38">
        <v>72.59</v>
      </c>
      <c r="AA7" s="38">
        <v>45.6</v>
      </c>
      <c r="AB7" s="38">
        <v>38.25</v>
      </c>
      <c r="AC7" s="38">
        <v>37.770000000000003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5860.93</v>
      </c>
      <c r="BG7" s="38">
        <v>5952.83</v>
      </c>
      <c r="BH7" s="38">
        <v>5432.32</v>
      </c>
      <c r="BI7" s="38">
        <v>4984.91</v>
      </c>
      <c r="BJ7" s="38">
        <v>4474.1899999999996</v>
      </c>
      <c r="BK7" s="38">
        <v>1029.24</v>
      </c>
      <c r="BL7" s="38">
        <v>1063.93</v>
      </c>
      <c r="BM7" s="38">
        <v>1060.8599999999999</v>
      </c>
      <c r="BN7" s="38">
        <v>1006.65</v>
      </c>
      <c r="BO7" s="38">
        <v>998.42</v>
      </c>
      <c r="BP7" s="38">
        <v>953.26</v>
      </c>
      <c r="BQ7" s="38">
        <v>29.23</v>
      </c>
      <c r="BR7" s="38">
        <v>26.99</v>
      </c>
      <c r="BS7" s="38">
        <v>26.58</v>
      </c>
      <c r="BT7" s="38">
        <v>23.11</v>
      </c>
      <c r="BU7" s="38">
        <v>20.5</v>
      </c>
      <c r="BV7" s="38">
        <v>43.13</v>
      </c>
      <c r="BW7" s="38">
        <v>46.26</v>
      </c>
      <c r="BX7" s="38">
        <v>45.81</v>
      </c>
      <c r="BY7" s="38">
        <v>43.43</v>
      </c>
      <c r="BZ7" s="38">
        <v>41.41</v>
      </c>
      <c r="CA7" s="38">
        <v>45.31</v>
      </c>
      <c r="CB7" s="38">
        <v>781.11</v>
      </c>
      <c r="CC7" s="38">
        <v>734.03</v>
      </c>
      <c r="CD7" s="38">
        <v>724.24</v>
      </c>
      <c r="CE7" s="38">
        <v>841.79</v>
      </c>
      <c r="CF7" s="38">
        <v>951.25</v>
      </c>
      <c r="CG7" s="38">
        <v>392.03</v>
      </c>
      <c r="CH7" s="38">
        <v>376.4</v>
      </c>
      <c r="CI7" s="38">
        <v>383.92</v>
      </c>
      <c r="CJ7" s="38">
        <v>400.44</v>
      </c>
      <c r="CK7" s="38">
        <v>417.56</v>
      </c>
      <c r="CL7" s="38">
        <v>379.91</v>
      </c>
      <c r="CM7" s="38">
        <v>29.58</v>
      </c>
      <c r="CN7" s="38">
        <v>29.71</v>
      </c>
      <c r="CO7" s="38">
        <v>32.33</v>
      </c>
      <c r="CP7" s="38">
        <v>34.950000000000003</v>
      </c>
      <c r="CQ7" s="38">
        <v>37.17</v>
      </c>
      <c r="CR7" s="38">
        <v>35.64</v>
      </c>
      <c r="CS7" s="38">
        <v>33.729999999999997</v>
      </c>
      <c r="CT7" s="38">
        <v>33.21</v>
      </c>
      <c r="CU7" s="38">
        <v>32.229999999999997</v>
      </c>
      <c r="CV7" s="38">
        <v>32.479999999999997</v>
      </c>
      <c r="CW7" s="38">
        <v>33.67</v>
      </c>
      <c r="CX7" s="38">
        <v>64.11</v>
      </c>
      <c r="CY7" s="38">
        <v>74.19</v>
      </c>
      <c r="CZ7" s="38">
        <v>78.97</v>
      </c>
      <c r="DA7" s="38">
        <v>83.2</v>
      </c>
      <c r="DB7" s="38">
        <v>84.55</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shimogakit</cp:lastModifiedBy>
  <cp:lastPrinted>2021-01-19T06:19:26Z</cp:lastPrinted>
  <dcterms:modified xsi:type="dcterms:W3CDTF">2021-02-16T01:47:00Z</dcterms:modified>
</cp:coreProperties>
</file>