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Sv0110\user\01各課\S03地域整備課\G3整備\水道係\80_調書関係\R2\20210118【依頼】公営企業に係る「経営比較分析表」（令和元年度決算）の分析等について\"/>
    </mc:Choice>
  </mc:AlternateContent>
  <xr:revisionPtr revIDLastSave="0" documentId="13_ncr:1_{949448D1-D598-4EAA-8049-4FDFC2D6F646}" xr6:coauthVersionLast="41" xr6:coauthVersionMax="41" xr10:uidLastSave="{00000000-0000-0000-0000-000000000000}"/>
  <workbookProtection workbookAlgorithmName="SHA-512" workbookHashValue="pY4xbJNFE7xu2xcjJnWZzi7jD4RMF5G9orYXAc+V/GFaiHyMc2dQD8F/X9Zd0UDIM6ec8RbhHth+7E7xdDXg/Q==" workbookSaltValue="E1eXUt25YGM2UMWNQFpNug==" workbookSpinCount="100000" lockStructure="1"/>
  <bookViews>
    <workbookView xWindow="1740" yWindow="360" windowWidth="17445" windowHeight="1428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B10" i="4"/>
  <c r="BB8" i="4"/>
  <c r="AD8" i="4"/>
  <c r="W8" i="4"/>
  <c r="B8" i="4"/>
  <c r="B6" i="4"/>
</calcChain>
</file>

<file path=xl/sharedStrings.xml><?xml version="1.0" encoding="utf-8"?>
<sst xmlns="http://schemas.openxmlformats.org/spreadsheetml/2006/main" count="233" uniqueCount="115">
  <si>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</si>
  <si>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</si>
  <si>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</si>
  <si>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</si>
  <si>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</si>
  <si>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</si>
  <si>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</si>
  <si>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</si>
  <si>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</si>
  <si>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</si>
  <si>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</si>
  <si>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</si>
  <si>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</si>
  <si>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</si>
  <si>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</si>
  <si>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</si>
  <si>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</si>
  <si>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</si>
  <si>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</si>
  <si>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</si>
  <si>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</si>
  <si>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</si>
  <si>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</si>
  <si>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</si>
  <si>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</si>
  <si>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</si>
  <si>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</si>
  <si>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</si>
  <si>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</si>
  <si>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</si>
  <si>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</si>
  <si>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</si>
  <si>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</si>
  <si>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</si>
  <si>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</si>
  <si>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</si>
  <si>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</si>
  <si>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</si>
  <si>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</si>
  <si>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</si>
  <si>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</si>
  <si>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</si>
  <si>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</si>
  <si>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</si>
  <si>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</si>
  <si>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</si>
  <si>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</si>
  <si>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</si>
  <si>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</si>
  <si>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</si>
  <si>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</si>
  <si>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</si>
  <si>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</si>
  <si>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</si>
  <si>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</si>
  <si>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</si>
  <si>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</si>
  <si>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</si>
  <si>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</si>
  <si>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</si>
  <si>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</si>
  <si>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</si>
  <si>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</si>
  <si>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</si>
  <si>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</si>
  <si>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</si>
  <si>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</si>
  <si>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</si>
  <si>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</si>
  <si>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</si>
  <si>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</si>
  <si>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</si>
  <si>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</si>
  <si>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</si>
  <si>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</si>
  <si>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</si>
  <si>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</si>
  <si>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</si>
  <si>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</si>
  <si>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</si>
  <si>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</si>
  <si>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</si>
  <si>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</si>
  <si>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</si>
  <si>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</si>
  <si>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</si>
  <si>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</si>
  <si>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</si>
  <si>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</si>
  <si>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</si>
  <si>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</si>
  <si>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</si>
  <si>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</si>
  <si>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</si>
  <si>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</si>
  <si>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</si>
  <si>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</si>
  <si>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</si>
  <si>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</si>
  <si>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</si>
  <si>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</si>
  <si>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</si>
  <si>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</si>
  <si>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</si>
  <si>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</si>
  <si>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</si>
  <si>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</si>
  <si>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</si>
  <si>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</si>
  <si>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</si>
  <si>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</si>
  <si>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</si>
  <si>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
　耐用年数内の管路が9割程度であるため、更新率は低い。今後の更新時期について検討中である。</t>
    <rPh sb="19" eb="21">
      <t>テイド</t>
    </rPh>
    <rPh sb="45" eb="47">
      <t>ケントウ</t>
    </rPh>
    <rPh sb="47" eb="48">
      <t>ナカ</t>
    </rPh>
    <phoneticPr fontId="4"/>
  </si>
  <si>
    <t>①収益的収支比率
　起債償還金額が減額傾向にあり、比率は向上している。しかし、一般会計繰入金収入に依存していることから、今後も維持管理費の削減等の経営改善の取り組みが必要である。
④企業債残高対給水収益比率
　起債残高の低下により経年比較では減少してきており、類似団体平均を下回る傾向にあるが、今後人口減少により収入が少なくなることを見据えた適切な料金収入を検討する必要がある。
⑤料金回収率
　起債償還金が減り、給水原価が下がり、率が向上しているものの、料金回収率は100％以下であるため、将来を見据えた適切な料金収入を検討する必要がある。
⑥給水原価
　近年は起債償還金が低下傾向にあるが類似団体平均程度であり、借入金の返済額は今後も継続することから維持管理の効率化などを図り、減少となるよう努力が必要である。
⑦施設利用率
　人口減少に伴う有収水量の低下により類似団体平均より低い数値となっており、施設余裕のある状態となっている。適切な施設規模を把握する必要がある。
⑧有収率
　耐用年数を超えた施設・管路が少ないことから漏水が少なく、類似団体平均より高い数値である。</t>
    <rPh sb="19" eb="21">
      <t>ケイコウ</t>
    </rPh>
    <rPh sb="108" eb="110">
      <t>ザンダカ</t>
    </rPh>
    <rPh sb="111" eb="113">
      <t>テイカ</t>
    </rPh>
    <rPh sb="168" eb="170">
      <t>ミス</t>
    </rPh>
    <rPh sb="206" eb="207">
      <t>ヘ</t>
    </rPh>
    <rPh sb="209" eb="211">
      <t>キュウスイ</t>
    </rPh>
    <rPh sb="211" eb="213">
      <t>ゲンカ</t>
    </rPh>
    <rPh sb="214" eb="215">
      <t>サ</t>
    </rPh>
    <rPh sb="218" eb="219">
      <t>リツ</t>
    </rPh>
    <rPh sb="220" eb="222">
      <t>コウジョウ</t>
    </rPh>
    <rPh sb="282" eb="284">
      <t>キンネン</t>
    </rPh>
    <rPh sb="285" eb="287">
      <t>キサイ</t>
    </rPh>
    <rPh sb="287" eb="289">
      <t>ショウカン</t>
    </rPh>
    <rPh sb="289" eb="290">
      <t>キン</t>
    </rPh>
    <rPh sb="291" eb="293">
      <t>テイカ</t>
    </rPh>
    <rPh sb="293" eb="295">
      <t>ケイコウ</t>
    </rPh>
    <rPh sb="299" eb="300">
      <t>ルイ</t>
    </rPh>
    <rPh sb="305" eb="307">
      <t>テイド</t>
    </rPh>
    <rPh sb="344" eb="346">
      <t>ゲンショウ</t>
    </rPh>
    <phoneticPr fontId="4"/>
  </si>
  <si>
    <t>　耐用年数内の管路が大部分であり、有収率は高い傾向にある。しかし、財政規模に比べて企業債残高は高い傾向、一般会計からの繰入金収入が多い状態にあり、現在より財源の確保及び維持管理費効率化に努める必要がある。府や近隣自治体との情報共有等を行いながら、今後も継続した維持管理費の削減等の経営改善を図る必要がある。</t>
    <rPh sb="33" eb="35">
      <t>ザイセイ</t>
    </rPh>
    <rPh sb="35" eb="37">
      <t>キボ</t>
    </rPh>
    <rPh sb="38" eb="39">
      <t>クラ</t>
    </rPh>
    <rPh sb="67" eb="69">
      <t>ジョウタイ</t>
    </rPh>
    <rPh sb="73" eb="75">
      <t>ゲンザイ</t>
    </rPh>
    <rPh sb="77" eb="79">
      <t>ザイゲン</t>
    </rPh>
    <rPh sb="80" eb="82">
      <t>カクホ</t>
    </rPh>
    <rPh sb="82" eb="83">
      <t>オヨ</t>
    </rPh>
    <rPh sb="84" eb="86">
      <t>イジ</t>
    </rPh>
    <rPh sb="86" eb="89">
      <t>カンリヒ</t>
    </rPh>
    <rPh sb="89" eb="92">
      <t>コウリツカ</t>
    </rPh>
    <rPh sb="93" eb="94">
      <t>ツト</t>
    </rPh>
    <rPh sb="96" eb="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</si>
</sst>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0.52</c:v>
                </c:pt>
                <c:pt idx="1">
                  <c:v>0.08</c:v>
                </c:pt>
                <c:pt idx="2" formatCode="#,##0.00;&quot;△&quot;#,##0.00">
                  <c:v>0</c:v>
                </c:pt>
                <c:pt idx="3" formatCode="#,##0.00;&quot;△&quot;#,##0.00">
                  <c:v>0</c:v>
                </c:pt>
                <c:pt idx="4">
                  <c:v>0.04</c:v>
                </c:pt>
              </c:numCache>
            </c:numRef>
          </c:val>
          <c:extLst>
            <c:ext xmlns:c16="http://schemas.microsoft.com/office/drawing/2014/chart" uri="{C3380CC4-5D6E-409C-BE32-E72D297353CC}">
              <c16:uniqueId val="{00000000-A421-48B8-ABFD-432643941DC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c:ext xmlns:c16="http://schemas.microsoft.com/office/drawing/2014/chart" uri="{C3380CC4-5D6E-409C-BE32-E72D297353CC}">
              <c16:uniqueId val="{00000001-A421-48B8-ABFD-432643941DC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33.770000000000003</c:v>
                </c:pt>
                <c:pt idx="1">
                  <c:v>33.89</c:v>
                </c:pt>
                <c:pt idx="2">
                  <c:v>34.799999999999997</c:v>
                </c:pt>
                <c:pt idx="3">
                  <c:v>35.03</c:v>
                </c:pt>
                <c:pt idx="4">
                  <c:v>35.119999999999997</c:v>
                </c:pt>
              </c:numCache>
            </c:numRef>
          </c:val>
          <c:extLst>
            <c:ext xmlns:c16="http://schemas.microsoft.com/office/drawing/2014/chart" uri="{C3380CC4-5D6E-409C-BE32-E72D297353CC}">
              <c16:uniqueId val="{00000000-D1FC-4369-A2A6-D641E8DF925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c:ext xmlns:c16="http://schemas.microsoft.com/office/drawing/2014/chart" uri="{C3380CC4-5D6E-409C-BE32-E72D297353CC}">
              <c16:uniqueId val="{00000001-D1FC-4369-A2A6-D641E8DF925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95.01</c:v>
                </c:pt>
                <c:pt idx="1">
                  <c:v>93.57</c:v>
                </c:pt>
                <c:pt idx="2">
                  <c:v>92.84</c:v>
                </c:pt>
                <c:pt idx="3">
                  <c:v>92.27</c:v>
                </c:pt>
                <c:pt idx="4">
                  <c:v>94.66</c:v>
                </c:pt>
              </c:numCache>
            </c:numRef>
          </c:val>
          <c:extLst>
            <c:ext xmlns:c16="http://schemas.microsoft.com/office/drawing/2014/chart" uri="{C3380CC4-5D6E-409C-BE32-E72D297353CC}">
              <c16:uniqueId val="{00000000-0443-4C31-AC0B-15EA2ACE362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c:ext xmlns:c16="http://schemas.microsoft.com/office/drawing/2014/chart" uri="{C3380CC4-5D6E-409C-BE32-E72D297353CC}">
              <c16:uniqueId val="{00000001-0443-4C31-AC0B-15EA2ACE362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83.48</c:v>
                </c:pt>
                <c:pt idx="1">
                  <c:v>76.67</c:v>
                </c:pt>
                <c:pt idx="2">
                  <c:v>79.42</c:v>
                </c:pt>
                <c:pt idx="3">
                  <c:v>82.89</c:v>
                </c:pt>
                <c:pt idx="4">
                  <c:v>83.66</c:v>
                </c:pt>
              </c:numCache>
            </c:numRef>
          </c:val>
          <c:extLst>
            <c:ext xmlns:c16="http://schemas.microsoft.com/office/drawing/2014/chart" uri="{C3380CC4-5D6E-409C-BE32-E72D297353CC}">
              <c16:uniqueId val="{00000000-A585-4EC2-A0AF-9C29E77BB7D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c:ext xmlns:c16="http://schemas.microsoft.com/office/drawing/2014/chart" uri="{C3380CC4-5D6E-409C-BE32-E72D297353CC}">
              <c16:uniqueId val="{00000001-A585-4EC2-A0AF-9C29E77BB7D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10-414F-B8EC-BBB9ED99F3E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10-414F-B8EC-BBB9ED99F3E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25-49F6-839B-49DE1A82F9B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25-49F6-839B-49DE1A82F9B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C0-4E02-AAF8-62E9430E447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C0-4E02-AAF8-62E9430E447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8E-447F-80BF-03D68EA1238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8E-447F-80BF-03D68EA1238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1227.93</c:v>
                </c:pt>
                <c:pt idx="1">
                  <c:v>1102.5899999999999</c:v>
                </c:pt>
                <c:pt idx="2">
                  <c:v>985.54</c:v>
                </c:pt>
                <c:pt idx="3">
                  <c:v>929.95</c:v>
                </c:pt>
                <c:pt idx="4">
                  <c:v>887.79</c:v>
                </c:pt>
              </c:numCache>
            </c:numRef>
          </c:val>
          <c:extLst>
            <c:ext xmlns:c16="http://schemas.microsoft.com/office/drawing/2014/chart" uri="{C3380CC4-5D6E-409C-BE32-E72D297353CC}">
              <c16:uniqueId val="{00000000-6BFA-4E53-BED7-19264C52BE0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c:ext xmlns:c16="http://schemas.microsoft.com/office/drawing/2014/chart" uri="{C3380CC4-5D6E-409C-BE32-E72D297353CC}">
              <c16:uniqueId val="{00000001-6BFA-4E53-BED7-19264C52BE0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47.27</c:v>
                </c:pt>
                <c:pt idx="1">
                  <c:v>46.33</c:v>
                </c:pt>
                <c:pt idx="2">
                  <c:v>51.71</c:v>
                </c:pt>
                <c:pt idx="3">
                  <c:v>61.11</c:v>
                </c:pt>
                <c:pt idx="4">
                  <c:v>63.68</c:v>
                </c:pt>
              </c:numCache>
            </c:numRef>
          </c:val>
          <c:extLst>
            <c:ext xmlns:c16="http://schemas.microsoft.com/office/drawing/2014/chart" uri="{C3380CC4-5D6E-409C-BE32-E72D297353CC}">
              <c16:uniqueId val="{00000000-3604-467A-9BA3-A543DDC7526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c:ext xmlns:c16="http://schemas.microsoft.com/office/drawing/2014/chart" uri="{C3380CC4-5D6E-409C-BE32-E72D297353CC}">
              <c16:uniqueId val="{00000001-3604-467A-9BA3-A543DDC7526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481.52</c:v>
                </c:pt>
                <c:pt idx="1">
                  <c:v>501.14</c:v>
                </c:pt>
                <c:pt idx="2">
                  <c:v>447.08</c:v>
                </c:pt>
                <c:pt idx="3">
                  <c:v>384.5</c:v>
                </c:pt>
                <c:pt idx="4">
                  <c:v>359.43</c:v>
                </c:pt>
              </c:numCache>
            </c:numRef>
          </c:val>
          <c:extLst>
            <c:ext xmlns:c16="http://schemas.microsoft.com/office/drawing/2014/chart" uri="{C3380CC4-5D6E-409C-BE32-E72D297353CC}">
              <c16:uniqueId val="{00000000-B800-467B-A880-30CFD60D600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c:ext xmlns:c16="http://schemas.microsoft.com/office/drawing/2014/chart" uri="{C3380CC4-5D6E-409C-BE32-E72D297353CC}">
              <c16:uniqueId val="{00000001-B800-467B-A880-30CFD60D600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42"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伊根町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2074</v>
      </c>
      <c r="AM8" s="51"/>
      <c r="AN8" s="51"/>
      <c r="AO8" s="51"/>
      <c r="AP8" s="51"/>
      <c r="AQ8" s="51"/>
      <c r="AR8" s="51"/>
      <c r="AS8" s="51"/>
      <c r="AT8" s="47">
        <f>データ!$S$6</f>
        <v>61.95</v>
      </c>
      <c r="AU8" s="47"/>
      <c r="AV8" s="47"/>
      <c r="AW8" s="47"/>
      <c r="AX8" s="47"/>
      <c r="AY8" s="47"/>
      <c r="AZ8" s="47"/>
      <c r="BA8" s="47"/>
      <c r="BB8" s="47">
        <f>データ!$T$6</f>
        <v>33.479999999999997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94.24</v>
      </c>
      <c r="Q10" s="47"/>
      <c r="R10" s="47"/>
      <c r="S10" s="47"/>
      <c r="T10" s="47"/>
      <c r="U10" s="47"/>
      <c r="V10" s="47"/>
      <c r="W10" s="51">
        <f>データ!$Q$6</f>
        <v>3575</v>
      </c>
      <c r="X10" s="51"/>
      <c r="Y10" s="51"/>
      <c r="Z10" s="51"/>
      <c r="AA10" s="51"/>
      <c r="AB10" s="51"/>
      <c r="AC10" s="51"/>
      <c r="AD10" s="2"/>
      <c r="AE10" s="2"/>
      <c r="AF10" s="2"/>
      <c r="AG10" s="2"/>
      <c r="AH10" s="2"/>
      <c r="AI10" s="2"/>
      <c r="AJ10" s="2"/>
      <c r="AK10" s="2"/>
      <c r="AL10" s="51">
        <f>データ!$U$6</f>
        <v>1932</v>
      </c>
      <c r="AM10" s="51"/>
      <c r="AN10" s="51"/>
      <c r="AO10" s="51"/>
      <c r="AP10" s="51"/>
      <c r="AQ10" s="51"/>
      <c r="AR10" s="51"/>
      <c r="AS10" s="51"/>
      <c r="AT10" s="47">
        <f>データ!$V$6</f>
        <v>2.2000000000000002</v>
      </c>
      <c r="AU10" s="47"/>
      <c r="AV10" s="47"/>
      <c r="AW10" s="47"/>
      <c r="AX10" s="47"/>
      <c r="AY10" s="47"/>
      <c r="AZ10" s="47"/>
      <c r="BA10" s="47"/>
      <c r="BB10" s="47">
        <f>データ!$W$6</f>
        <v>878.18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112</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lcYjWlu+2btX1hlvjgDpiyAOJFeSNXHuk4IXsaeP2IegLl6nRsqSOGirjjA8v1Df9efHqo2DadAWU4NedcqCfQ==" saltValue="6TKVaQqqZX2pjO0TNrgH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53</v>
      </c>
      <c r="B4" s="31"/>
      <c r="C4" s="31"/>
      <c r="D4" s="31"/>
      <c r="E4" s="31"/>
      <c r="F4" s="31"/>
      <c r="G4" s="31"/>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264636</v>
      </c>
      <c r="D6" s="34">
        <f t="shared" si="3"/>
        <v>47</v>
      </c>
      <c r="E6" s="34">
        <f t="shared" si="3"/>
        <v>1</v>
      </c>
      <c r="F6" s="34">
        <f t="shared" si="3"/>
        <v>0</v>
      </c>
      <c r="G6" s="34">
        <f t="shared" si="3"/>
        <v>0</v>
      </c>
      <c r="H6" s="34" t="str">
        <f t="shared" si="3"/>
        <v>京都府　伊根町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94.24</v>
      </c>
      <c r="Q6" s="35">
        <f t="shared" si="3"/>
        <v>3575</v>
      </c>
      <c r="R6" s="35">
        <f t="shared" si="3"/>
        <v>2074</v>
      </c>
      <c r="S6" s="35">
        <f t="shared" si="3"/>
        <v>61.95</v>
      </c>
      <c r="T6" s="35">
        <f t="shared" si="3"/>
        <v>33.479999999999997</v>
      </c>
      <c r="U6" s="35">
        <f t="shared" si="3"/>
        <v>1932</v>
      </c>
      <c r="V6" s="35">
        <f t="shared" si="3"/>
        <v>2.2000000000000002</v>
      </c>
      <c r="W6" s="35">
        <f t="shared" si="3"/>
        <v>878.18</v>
      </c>
      <c r="X6" s="36">
        <f>IF(X7="",NA(),X7)</f>
        <v>83.48</v>
      </c>
      <c r="Y6" s="36">
        <f t="shared" ref="Y6:AG6" si="4">IF(Y7="",NA(),Y7)</f>
        <v>76.67</v>
      </c>
      <c r="Z6" s="36">
        <f t="shared" si="4"/>
        <v>79.42</v>
      </c>
      <c r="AA6" s="36">
        <f t="shared" si="4"/>
        <v>82.89</v>
      </c>
      <c r="AB6" s="36">
        <f t="shared" si="4"/>
        <v>83.66</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1227.93</v>
      </c>
      <c r="BF6" s="36">
        <f t="shared" ref="BF6:BN6" si="7">IF(BF7="",NA(),BF7)</f>
        <v>1102.5899999999999</v>
      </c>
      <c r="BG6" s="36">
        <f t="shared" si="7"/>
        <v>985.54</v>
      </c>
      <c r="BH6" s="36">
        <f t="shared" si="7"/>
        <v>929.95</v>
      </c>
      <c r="BI6" s="36">
        <f t="shared" si="7"/>
        <v>887.79</v>
      </c>
      <c r="BJ6" s="36">
        <f t="shared" si="7"/>
        <v>1134.67</v>
      </c>
      <c r="BK6" s="36">
        <f t="shared" si="7"/>
        <v>1144.79</v>
      </c>
      <c r="BL6" s="36">
        <f t="shared" si="7"/>
        <v>1302.33</v>
      </c>
      <c r="BM6" s="36">
        <f t="shared" si="7"/>
        <v>1274.21</v>
      </c>
      <c r="BN6" s="36">
        <f t="shared" si="7"/>
        <v>1183.92</v>
      </c>
      <c r="BO6" s="35" t="str">
        <f>IF(BO7="","",IF(BO7="-","【-】","【"&amp;SUBSTITUTE(TEXT(BO7,"#,##0.00"),"-","△")&amp;"】"))</f>
        <v>【1,084.05】</v>
      </c>
      <c r="BP6" s="36">
        <f>IF(BP7="",NA(),BP7)</f>
        <v>47.27</v>
      </c>
      <c r="BQ6" s="36">
        <f t="shared" ref="BQ6:BY6" si="8">IF(BQ7="",NA(),BQ7)</f>
        <v>46.33</v>
      </c>
      <c r="BR6" s="36">
        <f t="shared" si="8"/>
        <v>51.71</v>
      </c>
      <c r="BS6" s="36">
        <f t="shared" si="8"/>
        <v>61.11</v>
      </c>
      <c r="BT6" s="36">
        <f t="shared" si="8"/>
        <v>63.68</v>
      </c>
      <c r="BU6" s="36">
        <f t="shared" si="8"/>
        <v>40.6</v>
      </c>
      <c r="BV6" s="36">
        <f t="shared" si="8"/>
        <v>56.04</v>
      </c>
      <c r="BW6" s="36">
        <f t="shared" si="8"/>
        <v>40.89</v>
      </c>
      <c r="BX6" s="36">
        <f t="shared" si="8"/>
        <v>41.25</v>
      </c>
      <c r="BY6" s="36">
        <f t="shared" si="8"/>
        <v>42.5</v>
      </c>
      <c r="BZ6" s="35" t="str">
        <f>IF(BZ7="","",IF(BZ7="-","【-】","【"&amp;SUBSTITUTE(TEXT(BZ7,"#,##0.00"),"-","△")&amp;"】"))</f>
        <v>【53.46】</v>
      </c>
      <c r="CA6" s="36">
        <f>IF(CA7="",NA(),CA7)</f>
        <v>481.52</v>
      </c>
      <c r="CB6" s="36">
        <f t="shared" ref="CB6:CJ6" si="9">IF(CB7="",NA(),CB7)</f>
        <v>501.14</v>
      </c>
      <c r="CC6" s="36">
        <f t="shared" si="9"/>
        <v>447.08</v>
      </c>
      <c r="CD6" s="36">
        <f t="shared" si="9"/>
        <v>384.5</v>
      </c>
      <c r="CE6" s="36">
        <f t="shared" si="9"/>
        <v>359.43</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33.770000000000003</v>
      </c>
      <c r="CM6" s="36">
        <f t="shared" ref="CM6:CU6" si="10">IF(CM7="",NA(),CM7)</f>
        <v>33.89</v>
      </c>
      <c r="CN6" s="36">
        <f t="shared" si="10"/>
        <v>34.799999999999997</v>
      </c>
      <c r="CO6" s="36">
        <f t="shared" si="10"/>
        <v>35.03</v>
      </c>
      <c r="CP6" s="36">
        <f t="shared" si="10"/>
        <v>35.119999999999997</v>
      </c>
      <c r="CQ6" s="36">
        <f t="shared" si="10"/>
        <v>57.29</v>
      </c>
      <c r="CR6" s="36">
        <f t="shared" si="10"/>
        <v>55.9</v>
      </c>
      <c r="CS6" s="36">
        <f t="shared" si="10"/>
        <v>47.95</v>
      </c>
      <c r="CT6" s="36">
        <f t="shared" si="10"/>
        <v>48.26</v>
      </c>
      <c r="CU6" s="36">
        <f t="shared" si="10"/>
        <v>48.01</v>
      </c>
      <c r="CV6" s="35" t="str">
        <f>IF(CV7="","",IF(CV7="-","【-】","【"&amp;SUBSTITUTE(TEXT(CV7,"#,##0.00"),"-","△")&amp;"】"))</f>
        <v>【54.90】</v>
      </c>
      <c r="CW6" s="36">
        <f>IF(CW7="",NA(),CW7)</f>
        <v>95.01</v>
      </c>
      <c r="CX6" s="36">
        <f t="shared" ref="CX6:DF6" si="11">IF(CX7="",NA(),CX7)</f>
        <v>93.57</v>
      </c>
      <c r="CY6" s="36">
        <f t="shared" si="11"/>
        <v>92.84</v>
      </c>
      <c r="CZ6" s="36">
        <f t="shared" si="11"/>
        <v>92.27</v>
      </c>
      <c r="DA6" s="36">
        <f t="shared" si="11"/>
        <v>94.66</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0.52</v>
      </c>
      <c r="EE6" s="36">
        <f t="shared" ref="EE6:EM6" si="14">IF(EE7="",NA(),EE7)</f>
        <v>0.08</v>
      </c>
      <c r="EF6" s="35">
        <f t="shared" si="14"/>
        <v>0</v>
      </c>
      <c r="EG6" s="35">
        <f t="shared" si="14"/>
        <v>0</v>
      </c>
      <c r="EH6" s="36">
        <f t="shared" si="14"/>
        <v>0.04</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264636</v>
      </c>
      <c r="D7" s="38">
        <v>47</v>
      </c>
      <c r="E7" s="38">
        <v>1</v>
      </c>
      <c r="F7" s="38">
        <v>0</v>
      </c>
      <c r="G7" s="38">
        <v>0</v>
      </c>
      <c r="H7" s="38" t="s">
        <v>94</v>
      </c>
      <c r="I7" s="38" t="s">
        <v>95</v>
      </c>
      <c r="J7" s="38" t="s">
        <v>96</v>
      </c>
      <c r="K7" s="38" t="s">
        <v>97</v>
      </c>
      <c r="L7" s="38" t="s">
        <v>98</v>
      </c>
      <c r="M7" s="38" t="s">
        <v>99</v>
      </c>
      <c r="N7" s="39" t="s">
        <v>100</v>
      </c>
      <c r="O7" s="39" t="s">
        <v>101</v>
      </c>
      <c r="P7" s="39">
        <v>94.24</v>
      </c>
      <c r="Q7" s="39">
        <v>3575</v>
      </c>
      <c r="R7" s="39">
        <v>2074</v>
      </c>
      <c r="S7" s="39">
        <v>61.95</v>
      </c>
      <c r="T7" s="39">
        <v>33.479999999999997</v>
      </c>
      <c r="U7" s="39">
        <v>1932</v>
      </c>
      <c r="V7" s="39">
        <v>2.2000000000000002</v>
      </c>
      <c r="W7" s="39">
        <v>878.18</v>
      </c>
      <c r="X7" s="39">
        <v>83.48</v>
      </c>
      <c r="Y7" s="39">
        <v>76.67</v>
      </c>
      <c r="Z7" s="39">
        <v>79.42</v>
      </c>
      <c r="AA7" s="39">
        <v>82.89</v>
      </c>
      <c r="AB7" s="39">
        <v>83.66</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1227.93</v>
      </c>
      <c r="BF7" s="39">
        <v>1102.5899999999999</v>
      </c>
      <c r="BG7" s="39">
        <v>985.54</v>
      </c>
      <c r="BH7" s="39">
        <v>929.95</v>
      </c>
      <c r="BI7" s="39">
        <v>887.79</v>
      </c>
      <c r="BJ7" s="39">
        <v>1134.67</v>
      </c>
      <c r="BK7" s="39">
        <v>1144.79</v>
      </c>
      <c r="BL7" s="39">
        <v>1302.33</v>
      </c>
      <c r="BM7" s="39">
        <v>1274.21</v>
      </c>
      <c r="BN7" s="39">
        <v>1183.92</v>
      </c>
      <c r="BO7" s="39">
        <v>1084.05</v>
      </c>
      <c r="BP7" s="39">
        <v>47.27</v>
      </c>
      <c r="BQ7" s="39">
        <v>46.33</v>
      </c>
      <c r="BR7" s="39">
        <v>51.71</v>
      </c>
      <c r="BS7" s="39">
        <v>61.11</v>
      </c>
      <c r="BT7" s="39">
        <v>63.68</v>
      </c>
      <c r="BU7" s="39">
        <v>40.6</v>
      </c>
      <c r="BV7" s="39">
        <v>56.04</v>
      </c>
      <c r="BW7" s="39">
        <v>40.89</v>
      </c>
      <c r="BX7" s="39">
        <v>41.25</v>
      </c>
      <c r="BY7" s="39">
        <v>42.5</v>
      </c>
      <c r="BZ7" s="39">
        <v>53.46</v>
      </c>
      <c r="CA7" s="39">
        <v>481.52</v>
      </c>
      <c r="CB7" s="39">
        <v>501.14</v>
      </c>
      <c r="CC7" s="39">
        <v>447.08</v>
      </c>
      <c r="CD7" s="39">
        <v>384.5</v>
      </c>
      <c r="CE7" s="39">
        <v>359.43</v>
      </c>
      <c r="CF7" s="39">
        <v>440.03</v>
      </c>
      <c r="CG7" s="39">
        <v>304.35000000000002</v>
      </c>
      <c r="CH7" s="39">
        <v>383.2</v>
      </c>
      <c r="CI7" s="39">
        <v>383.25</v>
      </c>
      <c r="CJ7" s="39">
        <v>377.72</v>
      </c>
      <c r="CK7" s="39">
        <v>300.47000000000003</v>
      </c>
      <c r="CL7" s="39">
        <v>33.770000000000003</v>
      </c>
      <c r="CM7" s="39">
        <v>33.89</v>
      </c>
      <c r="CN7" s="39">
        <v>34.799999999999997</v>
      </c>
      <c r="CO7" s="39">
        <v>35.03</v>
      </c>
      <c r="CP7" s="39">
        <v>35.119999999999997</v>
      </c>
      <c r="CQ7" s="39">
        <v>57.29</v>
      </c>
      <c r="CR7" s="39">
        <v>55.9</v>
      </c>
      <c r="CS7" s="39">
        <v>47.95</v>
      </c>
      <c r="CT7" s="39">
        <v>48.26</v>
      </c>
      <c r="CU7" s="39">
        <v>48.01</v>
      </c>
      <c r="CV7" s="39">
        <v>54.9</v>
      </c>
      <c r="CW7" s="39">
        <v>95.01</v>
      </c>
      <c r="CX7" s="39">
        <v>93.57</v>
      </c>
      <c r="CY7" s="39">
        <v>92.84</v>
      </c>
      <c r="CZ7" s="39">
        <v>92.27</v>
      </c>
      <c r="DA7" s="39">
        <v>94.66</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0.52</v>
      </c>
      <c r="EE7" s="39">
        <v>0.08</v>
      </c>
      <c r="EF7" s="39">
        <v>0</v>
      </c>
      <c r="EG7" s="39">
        <v>0</v>
      </c>
      <c r="EH7" s="39">
        <v>0.04</v>
      </c>
      <c r="EI7" s="39">
        <v>0.65</v>
      </c>
      <c r="EJ7" s="39">
        <v>0.53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109</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shimogakit</cp:lastModifiedBy>
  <cp:lastPrinted>2021-01-19T06:20:34Z</cp:lastPrinted>
  <dcterms:modified xsi:type="dcterms:W3CDTF">2021-02-16T01:46:07Z</dcterms:modified>
</cp:coreProperties>
</file>