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be\Desktop\23南山城村\水道（法非適用）\"/>
    </mc:Choice>
  </mc:AlternateContent>
  <workbookProtection workbookAlgorithmName="SHA-512" workbookHashValue="7KgkJ0MNv1KSXGMFGTy7im1HiRSKSSCzlIs9EY2SJUQsHR1xiUwyTp7B1BuXOWLo/bgZfEMTV6MUE0fV6lw/ug==" workbookSaltValue="77OPGZo0eRT4TGZEBzpIOQ==" workbookSpinCount="100000" lockStructure="1"/>
  <bookViews>
    <workbookView xWindow="0" yWindow="0" windowWidth="19200" windowHeight="108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<sst xmlns="http://schemas.openxmlformats.org/spreadsheetml/2006/main" count="233" uniqueCount="117">
  <si>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</si>
  <si>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</si>
  <si>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</si>
  <si>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</si>
  <si>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</si>
  <si>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</si>
  <si>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</si>
  <si>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</si>
  <si>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</si>
  <si>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</si>
  <si>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</si>
  <si>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</si>
  <si>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</si>
  <si>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</si>
  <si>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</si>
  <si>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</si>
  <si>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</si>
  <si>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</si>
  <si>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</si>
  <si>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</si>
  <si>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</si>
  <si>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</si>
  <si>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</si>
  <si>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</si>
  <si>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</si>
  <si>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</si>
  <si>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</si>
  <si>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</si>
  <si>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</si>
  <si>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</si>
  <si>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</si>
  <si>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</si>
  <si>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</si>
  <si>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</si>
  <si>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</si>
  <si>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</si>
  <si>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</si>
  <si>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</si>
  <si>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</si>
  <si>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</si>
  <si>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</si>
  <si>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</si>
  <si>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</si>
  <si>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</si>
  <si>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</si>
  <si>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</si>
  <si>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</si>
  <si>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</si>
  <si>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</si>
  <si>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</si>
  <si>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</si>
  <si>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</si>
  <si>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</si>
  <si>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</si>
  <si>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</si>
  <si>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</si>
  <si>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</si>
  <si>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</si>
  <si>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</si>
  <si>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</si>
  <si>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</si>
  <si>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</si>
  <si>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</si>
  <si>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</si>
  <si>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</si>
  <si>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</si>
  <si>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</si>
  <si>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</si>
  <si>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</si>
  <si>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</si>
  <si>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</si>
  <si>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</si>
  <si>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</si>
  <si>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</si>
  <si>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</si>
  <si>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</si>
  <si>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</si>
  <si>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</si>
  <si>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</si>
  <si>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</si>
  <si>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</si>
  <si>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</si>
  <si>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</si>
  <si>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</si>
  <si>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</si>
  <si>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</si>
  <si>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</si>
  <si>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</si>
  <si>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</si>
  <si>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</si>
  <si>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</si>
  <si>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</si>
  <si>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</si>
  <si>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</si>
  <si>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</si>
  <si>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</si>
  <si>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</si>
  <si>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</si>
  <si>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</si>
  <si>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</si>
  <si>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</si>
  <si>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</si>
  <si>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</si>
  <si>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</si>
  <si>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</si>
  <si>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</si>
  <si>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</si>
  <si>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</si>
  <si>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</si>
  <si>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</si>
  <si>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</si>
  <si>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</si>
  <si>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</si>
  <si>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</si>
  <si>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本村の人口は年々減少しており、給水収益では事業費を賄えず一般会計からの繰入金で補填している状況である。　償還金のピークは迎えているが、未だ企業債残高が多く経営を圧迫している状況が続いている。
 近年ではホテルの建設・お茶工場の建設が進んでおり、営業用水量の増加が見込まれている。
 今後はより近隣自治体との広域連携を視野に入れ、ハード統合は地理的に困難であってもソフト統合を目標とし、業務の効率化・事業費の削減を目指し経営改善を図る必要がある。</t>
    <rPh sb="1" eb="2">
      <t>ホン</t>
    </rPh>
    <rPh sb="2" eb="3">
      <t>ソン</t>
    </rPh>
    <rPh sb="4" eb="6">
      <t>ジンコウ</t>
    </rPh>
    <rPh sb="7" eb="9">
      <t>ネンネン</t>
    </rPh>
    <rPh sb="9" eb="11">
      <t>ゲンショウ</t>
    </rPh>
    <rPh sb="16" eb="18">
      <t>キュウスイ</t>
    </rPh>
    <rPh sb="18" eb="20">
      <t>シュウエキ</t>
    </rPh>
    <rPh sb="22" eb="25">
      <t>ジギョウヒ</t>
    </rPh>
    <rPh sb="26" eb="27">
      <t>マカナ</t>
    </rPh>
    <rPh sb="29" eb="31">
      <t>イッパン</t>
    </rPh>
    <rPh sb="31" eb="33">
      <t>カイケイ</t>
    </rPh>
    <rPh sb="36" eb="38">
      <t>クリイレ</t>
    </rPh>
    <rPh sb="38" eb="39">
      <t>キン</t>
    </rPh>
    <rPh sb="40" eb="42">
      <t>ホテン</t>
    </rPh>
    <rPh sb="46" eb="48">
      <t>ジョウキョウ</t>
    </rPh>
    <rPh sb="53" eb="56">
      <t>ショウカンキン</t>
    </rPh>
    <rPh sb="61" eb="62">
      <t>ムカ</t>
    </rPh>
    <rPh sb="68" eb="69">
      <t>イマ</t>
    </rPh>
    <rPh sb="70" eb="72">
      <t>キギョウ</t>
    </rPh>
    <rPh sb="72" eb="73">
      <t>サイ</t>
    </rPh>
    <rPh sb="73" eb="75">
      <t>ザンダカ</t>
    </rPh>
    <rPh sb="76" eb="77">
      <t>オオ</t>
    </rPh>
    <rPh sb="78" eb="80">
      <t>ケイエイ</t>
    </rPh>
    <rPh sb="81" eb="83">
      <t>アッパク</t>
    </rPh>
    <rPh sb="87" eb="89">
      <t>ジョウキョウ</t>
    </rPh>
    <rPh sb="90" eb="91">
      <t>ツヅ</t>
    </rPh>
    <rPh sb="98" eb="100">
      <t>キンネン</t>
    </rPh>
    <rPh sb="106" eb="108">
      <t>ケンセツ</t>
    </rPh>
    <rPh sb="110" eb="111">
      <t>チャ</t>
    </rPh>
    <rPh sb="111" eb="113">
      <t>コウバ</t>
    </rPh>
    <rPh sb="114" eb="116">
      <t>ケンセツ</t>
    </rPh>
    <rPh sb="117" eb="118">
      <t>スス</t>
    </rPh>
    <rPh sb="123" eb="126">
      <t>エイギョウヨウ</t>
    </rPh>
    <rPh sb="126" eb="128">
      <t>スイリョウ</t>
    </rPh>
    <rPh sb="129" eb="131">
      <t>ゾウカ</t>
    </rPh>
    <rPh sb="132" eb="134">
      <t>ミコ</t>
    </rPh>
    <rPh sb="142" eb="144">
      <t>コンゴ</t>
    </rPh>
    <rPh sb="147" eb="149">
      <t>キンリン</t>
    </rPh>
    <rPh sb="149" eb="152">
      <t>ジチタイ</t>
    </rPh>
    <rPh sb="154" eb="156">
      <t>コウイキ</t>
    </rPh>
    <rPh sb="156" eb="158">
      <t>レンケイ</t>
    </rPh>
    <rPh sb="159" eb="161">
      <t>シヤ</t>
    </rPh>
    <rPh sb="162" eb="163">
      <t>イ</t>
    </rPh>
    <rPh sb="168" eb="170">
      <t>トウゴウ</t>
    </rPh>
    <rPh sb="171" eb="173">
      <t>チリ</t>
    </rPh>
    <rPh sb="173" eb="174">
      <t>テキ</t>
    </rPh>
    <rPh sb="175" eb="177">
      <t>コンナン</t>
    </rPh>
    <rPh sb="185" eb="187">
      <t>トウゴウ</t>
    </rPh>
    <rPh sb="188" eb="190">
      <t>モクヒョウ</t>
    </rPh>
    <rPh sb="193" eb="195">
      <t>ギョウム</t>
    </rPh>
    <rPh sb="196" eb="199">
      <t>コウリツカ</t>
    </rPh>
    <rPh sb="200" eb="203">
      <t>ジギョウヒ</t>
    </rPh>
    <rPh sb="204" eb="206">
      <t>サクゲン</t>
    </rPh>
    <rPh sb="207" eb="209">
      <t>メザ</t>
    </rPh>
    <rPh sb="210" eb="212">
      <t>ケイエイ</t>
    </rPh>
    <rPh sb="212" eb="214">
      <t>カイゼン</t>
    </rPh>
    <rPh sb="215" eb="216">
      <t>ハカ</t>
    </rPh>
    <rPh sb="217" eb="219">
      <t>ヒツヨウ</t>
    </rPh>
    <phoneticPr fontId="4"/>
  </si>
  <si>
    <t>　高尾簡易水道は稼働後３５年以上が経過しており耐用年数を超える施設が出ている。特に管路ではVP管を使用しており、送水管・配水管ともに漏水が発生している状況である。
　給水人口も減っていくなかで、厳しい財源状況ではあるが抜本的な更新計画を検討していく必要がある。</t>
    <rPh sb="1" eb="3">
      <t>タカオ</t>
    </rPh>
    <rPh sb="3" eb="5">
      <t>カンイ</t>
    </rPh>
    <rPh sb="5" eb="7">
      <t>スイドウ</t>
    </rPh>
    <rPh sb="8" eb="10">
      <t>カドウ</t>
    </rPh>
    <rPh sb="10" eb="11">
      <t>ゴ</t>
    </rPh>
    <rPh sb="13" eb="14">
      <t>ネン</t>
    </rPh>
    <rPh sb="14" eb="16">
      <t>イジョウ</t>
    </rPh>
    <rPh sb="17" eb="19">
      <t>ケイカ</t>
    </rPh>
    <rPh sb="23" eb="25">
      <t>タイヨウ</t>
    </rPh>
    <rPh sb="25" eb="27">
      <t>ネンスウ</t>
    </rPh>
    <rPh sb="28" eb="29">
      <t>コ</t>
    </rPh>
    <rPh sb="31" eb="33">
      <t>シセツ</t>
    </rPh>
    <rPh sb="34" eb="35">
      <t>デ</t>
    </rPh>
    <rPh sb="39" eb="40">
      <t>トク</t>
    </rPh>
    <rPh sb="41" eb="43">
      <t>カンロ</t>
    </rPh>
    <rPh sb="47" eb="48">
      <t>カン</t>
    </rPh>
    <rPh sb="49" eb="51">
      <t>シヨウ</t>
    </rPh>
    <rPh sb="56" eb="59">
      <t>ソウスイカン</t>
    </rPh>
    <rPh sb="60" eb="62">
      <t>ハイスイ</t>
    </rPh>
    <rPh sb="62" eb="63">
      <t>カン</t>
    </rPh>
    <rPh sb="66" eb="68">
      <t>ロウスイ</t>
    </rPh>
    <rPh sb="69" eb="71">
      <t>ハッセイ</t>
    </rPh>
    <rPh sb="75" eb="77">
      <t>ジョウキョウ</t>
    </rPh>
    <rPh sb="83" eb="85">
      <t>キュウスイ</t>
    </rPh>
    <rPh sb="85" eb="87">
      <t>ジンコウ</t>
    </rPh>
    <rPh sb="88" eb="89">
      <t>ヘ</t>
    </rPh>
    <rPh sb="97" eb="98">
      <t>キビ</t>
    </rPh>
    <rPh sb="100" eb="102">
      <t>ザイゲン</t>
    </rPh>
    <rPh sb="102" eb="104">
      <t>ジョウキョウ</t>
    </rPh>
    <rPh sb="109" eb="112">
      <t>バッポンテキ</t>
    </rPh>
    <rPh sb="113" eb="115">
      <t>コウシン</t>
    </rPh>
    <rPh sb="115" eb="117">
      <t>ケイカク</t>
    </rPh>
    <rPh sb="118" eb="120">
      <t>ケントウ</t>
    </rPh>
    <rPh sb="124" eb="126">
      <t>ヒツヨウ</t>
    </rPh>
    <phoneticPr fontId="4"/>
  </si>
  <si>
    <t>①収益的収支比率は給水人口の減少等により給水収益が減少していることから、前年度と比較して微減となっている。また依然として給水収益以外の収入として一般会計繰入金に依存していることから、今後も引き続き維持管理費の削減などの経営改善の取組が必要である。
④平成１７年～平成２３年の中央簡易水道統合事業による償還金のピークが過ぎた為、減少している。
⑤給水に係る費用を給水収益で賄えていないので、一般会計からの繰入金で補填している状況であり、経営状態としては厳しい状態である。
⑥給水原価は平均より大きく上回っている。集落が点在しているため、加圧施設等が多くなり設備の維持管理費用が多額になることが要因である。
⑦前年度より減少したものの、類似団体平均より多かったのは公共施設等の新規加入があり営業用の使用量が多かったことが考えられる。
⑧漏水発生時点で早期に発見し修繕を行ったため有収率は高い状態である。</t>
    <rPh sb="1" eb="3">
      <t>シュウエキ</t>
    </rPh>
    <rPh sb="3" eb="4">
      <t>テキ</t>
    </rPh>
    <rPh sb="4" eb="6">
      <t>シュウシ</t>
    </rPh>
    <rPh sb="6" eb="8">
      <t>ヒリツ</t>
    </rPh>
    <rPh sb="9" eb="11">
      <t>キュウスイ</t>
    </rPh>
    <rPh sb="11" eb="13">
      <t>ジンコウ</t>
    </rPh>
    <rPh sb="14" eb="16">
      <t>ゲンショウ</t>
    </rPh>
    <rPh sb="16" eb="17">
      <t>トウ</t>
    </rPh>
    <rPh sb="20" eb="22">
      <t>キュウスイ</t>
    </rPh>
    <rPh sb="22" eb="24">
      <t>シュウエキ</t>
    </rPh>
    <rPh sb="25" eb="27">
      <t>ゲンショウ</t>
    </rPh>
    <rPh sb="36" eb="39">
      <t>ゼンネンド</t>
    </rPh>
    <rPh sb="40" eb="42">
      <t>ヒカク</t>
    </rPh>
    <rPh sb="44" eb="46">
      <t>ビゲン</t>
    </rPh>
    <rPh sb="55" eb="57">
      <t>イゼン</t>
    </rPh>
    <rPh sb="60" eb="62">
      <t>キュウスイ</t>
    </rPh>
    <rPh sb="62" eb="64">
      <t>シュウエキ</t>
    </rPh>
    <rPh sb="64" eb="66">
      <t>イガイ</t>
    </rPh>
    <rPh sb="67" eb="69">
      <t>シュウニュウ</t>
    </rPh>
    <rPh sb="72" eb="74">
      <t>イッパン</t>
    </rPh>
    <rPh sb="74" eb="76">
      <t>カイケイ</t>
    </rPh>
    <rPh sb="76" eb="78">
      <t>クリイレ</t>
    </rPh>
    <rPh sb="78" eb="79">
      <t>キン</t>
    </rPh>
    <rPh sb="80" eb="82">
      <t>イゾン</t>
    </rPh>
    <rPh sb="91" eb="93">
      <t>コンゴ</t>
    </rPh>
    <rPh sb="94" eb="95">
      <t>ヒ</t>
    </rPh>
    <rPh sb="96" eb="97">
      <t>ツヅ</t>
    </rPh>
    <rPh sb="98" eb="100">
      <t>イジ</t>
    </rPh>
    <rPh sb="100" eb="103">
      <t>カンリヒ</t>
    </rPh>
    <rPh sb="104" eb="106">
      <t>サクゲン</t>
    </rPh>
    <rPh sb="109" eb="111">
      <t>ケイエイ</t>
    </rPh>
    <rPh sb="111" eb="113">
      <t>カイゼン</t>
    </rPh>
    <rPh sb="114" eb="116">
      <t>トリクミ</t>
    </rPh>
    <rPh sb="117" eb="119">
      <t>ヒツヨウ</t>
    </rPh>
    <rPh sb="126" eb="128">
      <t>ヘイセイ</t>
    </rPh>
    <rPh sb="130" eb="131">
      <t>ネン</t>
    </rPh>
    <rPh sb="132" eb="134">
      <t>ヘイセイ</t>
    </rPh>
    <rPh sb="136" eb="137">
      <t>ネン</t>
    </rPh>
    <rPh sb="138" eb="140">
      <t>チュウオウ</t>
    </rPh>
    <rPh sb="140" eb="142">
      <t>カンイ</t>
    </rPh>
    <rPh sb="142" eb="144">
      <t>スイドウ</t>
    </rPh>
    <rPh sb="144" eb="146">
      <t>トウゴウ</t>
    </rPh>
    <rPh sb="146" eb="148">
      <t>ジギョウ</t>
    </rPh>
    <rPh sb="151" eb="154">
      <t>ショウカンキン</t>
    </rPh>
    <rPh sb="159" eb="160">
      <t>ス</t>
    </rPh>
    <rPh sb="162" eb="163">
      <t>タメ</t>
    </rPh>
    <rPh sb="164" eb="166">
      <t>ゲンショウ</t>
    </rPh>
    <rPh sb="174" eb="176">
      <t>キュウスイ</t>
    </rPh>
    <rPh sb="177" eb="178">
      <t>カカ</t>
    </rPh>
    <rPh sb="179" eb="181">
      <t>ヒヨウ</t>
    </rPh>
    <rPh sb="182" eb="184">
      <t>キュウスイ</t>
    </rPh>
    <rPh sb="184" eb="186">
      <t>シュウエキ</t>
    </rPh>
    <rPh sb="187" eb="188">
      <t>マカナ</t>
    </rPh>
    <rPh sb="196" eb="198">
      <t>イッパン</t>
    </rPh>
    <rPh sb="198" eb="200">
      <t>カイケイ</t>
    </rPh>
    <rPh sb="203" eb="205">
      <t>クリイレ</t>
    </rPh>
    <rPh sb="205" eb="206">
      <t>キン</t>
    </rPh>
    <rPh sb="207" eb="209">
      <t>ホテン</t>
    </rPh>
    <rPh sb="213" eb="215">
      <t>ジョウキョウ</t>
    </rPh>
    <rPh sb="219" eb="221">
      <t>ケイエイ</t>
    </rPh>
    <rPh sb="221" eb="223">
      <t>ジョウタイ</t>
    </rPh>
    <rPh sb="227" eb="228">
      <t>キビ</t>
    </rPh>
    <rPh sb="230" eb="232">
      <t>ジョウタイ</t>
    </rPh>
    <rPh sb="239" eb="241">
      <t>キュウスイ</t>
    </rPh>
    <rPh sb="241" eb="243">
      <t>ゲンカ</t>
    </rPh>
    <rPh sb="244" eb="246">
      <t>ヘイキン</t>
    </rPh>
    <rPh sb="248" eb="249">
      <t>オオ</t>
    </rPh>
    <rPh sb="251" eb="253">
      <t>ウワマワ</t>
    </rPh>
    <rPh sb="258" eb="260">
      <t>シュウラク</t>
    </rPh>
    <rPh sb="261" eb="263">
      <t>テンザイ</t>
    </rPh>
    <rPh sb="270" eb="272">
      <t>カアツ</t>
    </rPh>
    <rPh sb="272" eb="274">
      <t>シセツ</t>
    </rPh>
    <rPh sb="274" eb="275">
      <t>トウ</t>
    </rPh>
    <rPh sb="276" eb="277">
      <t>オオ</t>
    </rPh>
    <rPh sb="280" eb="282">
      <t>セツビ</t>
    </rPh>
    <rPh sb="283" eb="285">
      <t>イジ</t>
    </rPh>
    <rPh sb="285" eb="287">
      <t>カンリ</t>
    </rPh>
    <rPh sb="287" eb="289">
      <t>ヒヨウ</t>
    </rPh>
    <rPh sb="290" eb="292">
      <t>タガク</t>
    </rPh>
    <rPh sb="298" eb="300">
      <t>ヨウイン</t>
    </rPh>
    <rPh sb="307" eb="309">
      <t>ゼンネン</t>
    </rPh>
    <rPh sb="309" eb="310">
      <t>ド</t>
    </rPh>
    <rPh sb="312" eb="314">
      <t>ゲンショウ</t>
    </rPh>
    <rPh sb="320" eb="322">
      <t>ルイジ</t>
    </rPh>
    <rPh sb="322" eb="324">
      <t>ダンタイ</t>
    </rPh>
    <rPh sb="324" eb="326">
      <t>ヘイキン</t>
    </rPh>
    <rPh sb="328" eb="329">
      <t>オオ</t>
    </rPh>
    <rPh sb="334" eb="336">
      <t>コウキョウ</t>
    </rPh>
    <rPh sb="336" eb="338">
      <t>シセツ</t>
    </rPh>
    <rPh sb="338" eb="339">
      <t>トウ</t>
    </rPh>
    <rPh sb="340" eb="342">
      <t>シンキ</t>
    </rPh>
    <rPh sb="342" eb="344">
      <t>カニュウ</t>
    </rPh>
    <rPh sb="347" eb="350">
      <t>エイギョウヨウ</t>
    </rPh>
    <rPh sb="351" eb="354">
      <t>シヨウリョウ</t>
    </rPh>
    <rPh sb="355" eb="356">
      <t>オオ</t>
    </rPh>
    <rPh sb="392" eb="394">
      <t>ユウシュウ</t>
    </rPh>
    <rPh sb="394" eb="395">
      <t>リツ</t>
    </rPh>
    <rPh sb="396" eb="397">
      <t>タカ</t>
    </rPh>
    <rPh sb="398" eb="40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</si>
</sst>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9-427B-B96E-4C61C0AB8B1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C429-427B-B96E-4C61C0AB8B1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41.69</c:v>
                </c:pt>
                <c:pt idx="1">
                  <c:v>39.93</c:v>
                </c:pt>
                <c:pt idx="2">
                  <c:v>45.55</c:v>
                </c:pt>
                <c:pt idx="3">
                  <c:v>63.83</c:v>
                </c:pt>
                <c:pt idx="4">
                  <c:v>60.69</c:v>
                </c:pt>
              </c:numCache>
            </c:numRef>
          </c:val>
          <c:extLst>
            <c:ext xmlns:c16="http://schemas.microsoft.com/office/drawing/2014/chart" uri="{C3380CC4-5D6E-409C-BE32-E72D297353CC}">
              <c16:uniqueId val="{00000000-6955-4CF7-9708-1E03942B1BB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6955-4CF7-9708-1E03942B1BB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96.98</c:v>
                </c:pt>
                <c:pt idx="1">
                  <c:v>99.9</c:v>
                </c:pt>
                <c:pt idx="2">
                  <c:v>89.91</c:v>
                </c:pt>
                <c:pt idx="3">
                  <c:v>95.66</c:v>
                </c:pt>
                <c:pt idx="4">
                  <c:v>97.75</c:v>
                </c:pt>
              </c:numCache>
            </c:numRef>
          </c:val>
          <c:extLst>
            <c:ext xmlns:c16="http://schemas.microsoft.com/office/drawing/2014/chart" uri="{C3380CC4-5D6E-409C-BE32-E72D297353CC}">
              <c16:uniqueId val="{00000000-5329-43A0-B297-342D8D5B86C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5329-43A0-B297-342D8D5B86C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56.95</c:v>
                </c:pt>
                <c:pt idx="1">
                  <c:v>61</c:v>
                </c:pt>
                <c:pt idx="2">
                  <c:v>65.94</c:v>
                </c:pt>
                <c:pt idx="3">
                  <c:v>65.349999999999994</c:v>
                </c:pt>
                <c:pt idx="4">
                  <c:v>63.27</c:v>
                </c:pt>
              </c:numCache>
            </c:numRef>
          </c:val>
          <c:extLst>
            <c:ext xmlns:c16="http://schemas.microsoft.com/office/drawing/2014/chart" uri="{C3380CC4-5D6E-409C-BE32-E72D297353CC}">
              <c16:uniqueId val="{00000000-B928-46B3-88E9-FBE38383B45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B928-46B3-88E9-FBE38383B45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9-498B-9283-6CEF41807C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9-498B-9283-6CEF41807C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5E-42CB-913A-E65A9330036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5E-42CB-913A-E65A9330036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B-476F-8A78-9143CB95DFB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B-476F-8A78-9143CB95DFB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7-4A03-A421-5998B0F2642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7-4A03-A421-5998B0F2642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2495.63</c:v>
                </c:pt>
                <c:pt idx="1">
                  <c:v>2285.0300000000002</c:v>
                </c:pt>
                <c:pt idx="2">
                  <c:v>2047.04</c:v>
                </c:pt>
                <c:pt idx="3">
                  <c:v>1919.78</c:v>
                </c:pt>
                <c:pt idx="4">
                  <c:v>1779.92</c:v>
                </c:pt>
              </c:numCache>
            </c:numRef>
          </c:val>
          <c:extLst>
            <c:ext xmlns:c16="http://schemas.microsoft.com/office/drawing/2014/chart" uri="{C3380CC4-5D6E-409C-BE32-E72D297353CC}">
              <c16:uniqueId val="{00000000-D9E8-4FF3-A485-D0DAF3AC6A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D9E8-4FF3-A485-D0DAF3AC6A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23.48</c:v>
                </c:pt>
                <c:pt idx="1">
                  <c:v>21.29</c:v>
                </c:pt>
                <c:pt idx="2">
                  <c:v>25</c:v>
                </c:pt>
                <c:pt idx="3">
                  <c:v>27.92</c:v>
                </c:pt>
                <c:pt idx="4">
                  <c:v>28.01</c:v>
                </c:pt>
              </c:numCache>
            </c:numRef>
          </c:val>
          <c:extLst>
            <c:ext xmlns:c16="http://schemas.microsoft.com/office/drawing/2014/chart" uri="{C3380CC4-5D6E-409C-BE32-E72D297353CC}">
              <c16:uniqueId val="{00000000-57DE-472B-9EC7-065C4EB5BB0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57DE-472B-9EC7-065C4EB5BB0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1054.1600000000001</c:v>
                </c:pt>
                <c:pt idx="1">
                  <c:v>1174.97</c:v>
                </c:pt>
                <c:pt idx="2">
                  <c:v>987.71</c:v>
                </c:pt>
                <c:pt idx="3">
                  <c:v>891.83</c:v>
                </c:pt>
                <c:pt idx="4">
                  <c:v>903.52</c:v>
                </c:pt>
              </c:numCache>
            </c:numRef>
          </c:val>
          <c:extLst>
            <c:ext xmlns:c16="http://schemas.microsoft.com/office/drawing/2014/chart" uri="{C3380CC4-5D6E-409C-BE32-E72D297353CC}">
              <c16:uniqueId val="{00000000-C0DC-4FB9-9266-7A62FB9C909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0DC-4FB9-9266-7A62FB9C909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南山城村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2672</v>
      </c>
      <c r="AM8" s="67"/>
      <c r="AN8" s="67"/>
      <c r="AO8" s="67"/>
      <c r="AP8" s="67"/>
      <c r="AQ8" s="67"/>
      <c r="AR8" s="67"/>
      <c r="AS8" s="67"/>
      <c r="AT8" s="66">
        <f>データ!$S$6</f>
        <v>64.11</v>
      </c>
      <c r="AU8" s="66"/>
      <c r="AV8" s="66"/>
      <c r="AW8" s="66"/>
      <c r="AX8" s="66"/>
      <c r="AY8" s="66"/>
      <c r="AZ8" s="66"/>
      <c r="BA8" s="66"/>
      <c r="BB8" s="66">
        <f>データ!$T$6</f>
        <v>41.68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89.61</v>
      </c>
      <c r="Q10" s="66"/>
      <c r="R10" s="66"/>
      <c r="S10" s="66"/>
      <c r="T10" s="66"/>
      <c r="U10" s="66"/>
      <c r="V10" s="66"/>
      <c r="W10" s="67">
        <f>データ!$Q$6</f>
        <v>4554</v>
      </c>
      <c r="X10" s="67"/>
      <c r="Y10" s="67"/>
      <c r="Z10" s="67"/>
      <c r="AA10" s="67"/>
      <c r="AB10" s="67"/>
      <c r="AC10" s="67"/>
      <c r="AD10" s="2"/>
      <c r="AE10" s="2"/>
      <c r="AF10" s="2"/>
      <c r="AG10" s="2"/>
      <c r="AH10" s="2"/>
      <c r="AI10" s="2"/>
      <c r="AJ10" s="2"/>
      <c r="AK10" s="2"/>
      <c r="AL10" s="67">
        <f>データ!$U$6</f>
        <v>2363</v>
      </c>
      <c r="AM10" s="67"/>
      <c r="AN10" s="67"/>
      <c r="AO10" s="67"/>
      <c r="AP10" s="67"/>
      <c r="AQ10" s="67"/>
      <c r="AR10" s="67"/>
      <c r="AS10" s="67"/>
      <c r="AT10" s="66">
        <f>データ!$V$6</f>
        <v>6.23</v>
      </c>
      <c r="AU10" s="66"/>
      <c r="AV10" s="66"/>
      <c r="AW10" s="66"/>
      <c r="AX10" s="66"/>
      <c r="AY10" s="66"/>
      <c r="AZ10" s="66"/>
      <c r="BA10" s="66"/>
      <c r="BB10" s="66">
        <f>データ!$W$6</f>
        <v>379.29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V2vOdTdk2I5Rjv+rl6i6L/ev9kAJZpsOztuJibLNPRSDlUI4pFJ9iHcjmYY8h+VUk7KWlIO0c/uKzjxMo7XDvQ==" saltValue="nLeoERe+I/t9+Pzmy5Mn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263672</v>
      </c>
      <c r="D6" s="34">
        <f t="shared" si="3"/>
        <v>47</v>
      </c>
      <c r="E6" s="34">
        <f t="shared" si="3"/>
        <v>1</v>
      </c>
      <c r="F6" s="34">
        <f t="shared" si="3"/>
        <v>0</v>
      </c>
      <c r="G6" s="34">
        <f t="shared" si="3"/>
        <v>0</v>
      </c>
      <c r="H6" s="34" t="str">
        <f t="shared" si="3"/>
        <v>京都府　南山城村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89.61</v>
      </c>
      <c r="Q6" s="35">
        <f t="shared" si="3"/>
        <v>4554</v>
      </c>
      <c r="R6" s="35">
        <f t="shared" si="3"/>
        <v>2672</v>
      </c>
      <c r="S6" s="35">
        <f t="shared" si="3"/>
        <v>64.11</v>
      </c>
      <c r="T6" s="35">
        <f t="shared" si="3"/>
        <v>41.68</v>
      </c>
      <c r="U6" s="35">
        <f t="shared" si="3"/>
        <v>2363</v>
      </c>
      <c r="V6" s="35">
        <f t="shared" si="3"/>
        <v>6.23</v>
      </c>
      <c r="W6" s="35">
        <f t="shared" si="3"/>
        <v>379.29</v>
      </c>
      <c r="X6" s="36">
        <f>IF(X7="",NA(),X7)</f>
        <v>56.95</v>
      </c>
      <c r="Y6" s="36">
        <f t="shared" ref="Y6:AG6" si="4">IF(Y7="",NA(),Y7)</f>
        <v>61</v>
      </c>
      <c r="Z6" s="36">
        <f t="shared" si="4"/>
        <v>65.94</v>
      </c>
      <c r="AA6" s="36">
        <f t="shared" si="4"/>
        <v>65.349999999999994</v>
      </c>
      <c r="AB6" s="36">
        <f t="shared" si="4"/>
        <v>63.27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2495.63</v>
      </c>
      <c r="BF6" s="36">
        <f t="shared" ref="BF6:BN6" si="7">IF(BF7="",NA(),BF7)</f>
        <v>2285.0300000000002</v>
      </c>
      <c r="BG6" s="36">
        <f t="shared" si="7"/>
        <v>2047.04</v>
      </c>
      <c r="BH6" s="36">
        <f t="shared" si="7"/>
        <v>1919.78</v>
      </c>
      <c r="BI6" s="36">
        <f t="shared" si="7"/>
        <v>1779.92</v>
      </c>
      <c r="BJ6" s="36">
        <f t="shared" si="7"/>
        <v>1134.67</v>
      </c>
      <c r="BK6" s="36">
        <f t="shared" si="7"/>
        <v>1144.79</v>
      </c>
      <c r="BL6" s="36">
        <f t="shared" si="7"/>
        <v>1061.58</v>
      </c>
      <c r="BM6" s="36">
        <f t="shared" si="7"/>
        <v>1007.7</v>
      </c>
      <c r="BN6" s="36">
        <f t="shared" si="7"/>
        <v>1018.52</v>
      </c>
      <c r="BO6" s="35" t="str">
        <f>IF(BO7="","",IF(BO7="-","【-】","【"&amp;SUBSTITUTE(TEXT(BO7,"#,##0.00"),"-","△")&amp;"】"))</f>
        <v>【1,084.05】</v>
      </c>
      <c r="BP6" s="36">
        <f>IF(BP7="",NA(),BP7)</f>
        <v>23.48</v>
      </c>
      <c r="BQ6" s="36">
        <f t="shared" ref="BQ6:BY6" si="8">IF(BQ7="",NA(),BQ7)</f>
        <v>21.29</v>
      </c>
      <c r="BR6" s="36">
        <f t="shared" si="8"/>
        <v>25</v>
      </c>
      <c r="BS6" s="36">
        <f t="shared" si="8"/>
        <v>27.92</v>
      </c>
      <c r="BT6" s="36">
        <f t="shared" si="8"/>
        <v>28.01</v>
      </c>
      <c r="BU6" s="36">
        <f t="shared" si="8"/>
        <v>40.6</v>
      </c>
      <c r="BV6" s="36">
        <f t="shared" si="8"/>
        <v>56.04</v>
      </c>
      <c r="BW6" s="36">
        <f t="shared" si="8"/>
        <v>58.52</v>
      </c>
      <c r="BX6" s="36">
        <f t="shared" si="8"/>
        <v>59.22</v>
      </c>
      <c r="BY6" s="36">
        <f t="shared" si="8"/>
        <v>58.79</v>
      </c>
      <c r="BZ6" s="35" t="str">
        <f>IF(BZ7="","",IF(BZ7="-","【-】","【"&amp;SUBSTITUTE(TEXT(BZ7,"#,##0.00"),"-","△")&amp;"】"))</f>
        <v>【53.46】</v>
      </c>
      <c r="CA6" s="36">
        <f>IF(CA7="",NA(),CA7)</f>
        <v>1054.1600000000001</v>
      </c>
      <c r="CB6" s="36">
        <f t="shared" ref="CB6:CJ6" si="9">IF(CB7="",NA(),CB7)</f>
        <v>1174.97</v>
      </c>
      <c r="CC6" s="36">
        <f t="shared" si="9"/>
        <v>987.71</v>
      </c>
      <c r="CD6" s="36">
        <f t="shared" si="9"/>
        <v>891.83</v>
      </c>
      <c r="CE6" s="36">
        <f t="shared" si="9"/>
        <v>903.52</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41.69</v>
      </c>
      <c r="CM6" s="36">
        <f t="shared" ref="CM6:CU6" si="10">IF(CM7="",NA(),CM7)</f>
        <v>39.93</v>
      </c>
      <c r="CN6" s="36">
        <f t="shared" si="10"/>
        <v>45.55</v>
      </c>
      <c r="CO6" s="36">
        <f t="shared" si="10"/>
        <v>63.83</v>
      </c>
      <c r="CP6" s="36">
        <f t="shared" si="10"/>
        <v>60.69</v>
      </c>
      <c r="CQ6" s="36">
        <f t="shared" si="10"/>
        <v>57.29</v>
      </c>
      <c r="CR6" s="36">
        <f t="shared" si="10"/>
        <v>55.9</v>
      </c>
      <c r="CS6" s="36">
        <f t="shared" si="10"/>
        <v>57.3</v>
      </c>
      <c r="CT6" s="36">
        <f t="shared" si="10"/>
        <v>56.76</v>
      </c>
      <c r="CU6" s="36">
        <f t="shared" si="10"/>
        <v>56.04</v>
      </c>
      <c r="CV6" s="35" t="str">
        <f>IF(CV7="","",IF(CV7="-","【-】","【"&amp;SUBSTITUTE(TEXT(CV7,"#,##0.00"),"-","△")&amp;"】"))</f>
        <v>【54.90】</v>
      </c>
      <c r="CW6" s="36">
        <f>IF(CW7="",NA(),CW7)</f>
        <v>96.98</v>
      </c>
      <c r="CX6" s="36">
        <f t="shared" ref="CX6:DF6" si="11">IF(CX7="",NA(),CX7)</f>
        <v>99.9</v>
      </c>
      <c r="CY6" s="36">
        <f t="shared" si="11"/>
        <v>89.91</v>
      </c>
      <c r="CZ6" s="36">
        <f t="shared" si="11"/>
        <v>95.66</v>
      </c>
      <c r="DA6" s="36">
        <f t="shared" si="11"/>
        <v>97.75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263672</v>
      </c>
      <c r="D7" s="38">
        <v>47</v>
      </c>
      <c r="E7" s="38">
        <v>1</v>
      </c>
      <c r="F7" s="38">
        <v>0</v>
      </c>
      <c r="G7" s="38">
        <v>0</v>
      </c>
      <c r="H7" s="38" t="s">
        <v>95</v>
      </c>
      <c r="I7" s="38" t="s">
        <v>96</v>
      </c>
      <c r="J7" s="38" t="s">
        <v>97</v>
      </c>
      <c r="K7" s="38" t="s">
        <v>98</v>
      </c>
      <c r="L7" s="38" t="s">
        <v>99</v>
      </c>
      <c r="M7" s="38" t="s">
        <v>100</v>
      </c>
      <c r="N7" s="39" t="s">
        <v>101</v>
      </c>
      <c r="O7" s="39" t="s">
        <v>102</v>
      </c>
      <c r="P7" s="39">
        <v>89.61</v>
      </c>
      <c r="Q7" s="39">
        <v>4554</v>
      </c>
      <c r="R7" s="39">
        <v>2672</v>
      </c>
      <c r="S7" s="39">
        <v>64.11</v>
      </c>
      <c r="T7" s="39">
        <v>41.68</v>
      </c>
      <c r="U7" s="39">
        <v>2363</v>
      </c>
      <c r="V7" s="39">
        <v>6.23</v>
      </c>
      <c r="W7" s="39">
        <v>379.29</v>
      </c>
      <c r="X7" s="39">
        <v>56.95</v>
      </c>
      <c r="Y7" s="39">
        <v>61</v>
      </c>
      <c r="Z7" s="39">
        <v>65.94</v>
      </c>
      <c r="AA7" s="39">
        <v>65.349999999999994</v>
      </c>
      <c r="AB7" s="39">
        <v>63.27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2495.63</v>
      </c>
      <c r="BF7" s="39">
        <v>2285.0300000000002</v>
      </c>
      <c r="BG7" s="39">
        <v>2047.04</v>
      </c>
      <c r="BH7" s="39">
        <v>1919.78</v>
      </c>
      <c r="BI7" s="39">
        <v>1779.92</v>
      </c>
      <c r="BJ7" s="39">
        <v>1134.67</v>
      </c>
      <c r="BK7" s="39">
        <v>1144.79</v>
      </c>
      <c r="BL7" s="39">
        <v>1061.58</v>
      </c>
      <c r="BM7" s="39">
        <v>1007.7</v>
      </c>
      <c r="BN7" s="39">
        <v>1018.52</v>
      </c>
      <c r="BO7" s="39">
        <v>1084.05</v>
      </c>
      <c r="BP7" s="39">
        <v>23.48</v>
      </c>
      <c r="BQ7" s="39">
        <v>21.29</v>
      </c>
      <c r="BR7" s="39">
        <v>25</v>
      </c>
      <c r="BS7" s="39">
        <v>27.92</v>
      </c>
      <c r="BT7" s="39">
        <v>28.01</v>
      </c>
      <c r="BU7" s="39">
        <v>40.6</v>
      </c>
      <c r="BV7" s="39">
        <v>56.04</v>
      </c>
      <c r="BW7" s="39">
        <v>58.52</v>
      </c>
      <c r="BX7" s="39">
        <v>59.22</v>
      </c>
      <c r="BY7" s="39">
        <v>58.79</v>
      </c>
      <c r="BZ7" s="39">
        <v>53.46</v>
      </c>
      <c r="CA7" s="39">
        <v>1054.1600000000001</v>
      </c>
      <c r="CB7" s="39">
        <v>1174.97</v>
      </c>
      <c r="CC7" s="39">
        <v>987.71</v>
      </c>
      <c r="CD7" s="39">
        <v>891.83</v>
      </c>
      <c r="CE7" s="39">
        <v>903.52</v>
      </c>
      <c r="CF7" s="39">
        <v>440.03</v>
      </c>
      <c r="CG7" s="39">
        <v>304.35000000000002</v>
      </c>
      <c r="CH7" s="39">
        <v>296.3</v>
      </c>
      <c r="CI7" s="39">
        <v>292.89999999999998</v>
      </c>
      <c r="CJ7" s="39">
        <v>298.25</v>
      </c>
      <c r="CK7" s="39">
        <v>300.47000000000003</v>
      </c>
      <c r="CL7" s="39">
        <v>41.69</v>
      </c>
      <c r="CM7" s="39">
        <v>39.93</v>
      </c>
      <c r="CN7" s="39">
        <v>45.55</v>
      </c>
      <c r="CO7" s="39">
        <v>63.83</v>
      </c>
      <c r="CP7" s="39">
        <v>60.69</v>
      </c>
      <c r="CQ7" s="39">
        <v>57.29</v>
      </c>
      <c r="CR7" s="39">
        <v>55.9</v>
      </c>
      <c r="CS7" s="39">
        <v>57.3</v>
      </c>
      <c r="CT7" s="39">
        <v>56.76</v>
      </c>
      <c r="CU7" s="39">
        <v>56.04</v>
      </c>
      <c r="CV7" s="39">
        <v>54.9</v>
      </c>
      <c r="CW7" s="39">
        <v>96.98</v>
      </c>
      <c r="CX7" s="39">
        <v>99.9</v>
      </c>
      <c r="CY7" s="39">
        <v>89.91</v>
      </c>
      <c r="CZ7" s="39">
        <v>95.66</v>
      </c>
      <c r="DA7" s="39">
        <v>97.75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2021-02-04T06:24:45Z</cp:lastPrinted>
  <dcterms:modified xsi:type="dcterms:W3CDTF">2021-02-09T03:48:46Z</dcterms:modified>
</cp:coreProperties>
</file>