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２年度\01表の分析\03 市→府\21 和束町\02 特環下水\"/>
    </mc:Choice>
  </mc:AlternateContent>
  <xr:revisionPtr revIDLastSave="0" documentId="8_{FA90009C-5E4F-4610-AF8A-4D5E1D896838}" xr6:coauthVersionLast="36" xr6:coauthVersionMax="36" xr10:uidLastSave="{00000000-0000-0000-0000-000000000000}"/>
  <workbookProtection workbookAlgorithmName="SHA-512" workbookHashValue="1+mADadYnHUTa0GsFBuLvxsZjoVNQrFwV2+dE1NI+DUnHiDFUdCiksPWSaa+3xJY0lEqC+/NohrBKiQBBOjtbA==" workbookSaltValue="ktVwGVpzrQrojIU6BYuY6A==" workbookSpinCount="100000" lockStructure="1"/>
  <bookViews>
    <workbookView xWindow="0" yWindow="0" windowWidth="19200" windowHeight="6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BB8" i="4"/>
  <c r="AT8" i="4"/>
  <c r="AL8"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<sst xmlns="http://schemas.openxmlformats.org/spreadsheetml/2006/main" count="236" uniqueCount="121">
  <si>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</si>
  <si>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</si>
  <si>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</si>
  <si>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</si>
  <si>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</si>
  <si>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</si>
  <si>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</si>
  <si>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</si>
  <si>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</si>
  <si>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</si>
  <si>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</si>
  <si>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</si>
  <si>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</si>
  <si>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</si>
  <si>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</si>
  <si>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</si>
  <si>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</si>
  <si>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</si>
  <si>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</si>
  <si>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</si>
  <si>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</si>
  <si>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</si>
  <si>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</si>
  <si>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</si>
  <si>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</si>
  <si>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</si>
  <si>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</si>
  <si>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</si>
  <si>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</si>
  <si>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</si>
  <si>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</si>
  <si>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</si>
  <si>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</si>
  <si>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</si>
  <si>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</si>
  <si>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</si>
  <si>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</si>
  <si>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</si>
  <si>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</si>
  <si>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</si>
  <si>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</si>
  <si>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</si>
  <si>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</si>
  <si>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</si>
  <si>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</si>
  <si>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</si>
  <si>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</si>
  <si>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</si>
  <si>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</si>
  <si>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</si>
  <si>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</si>
  <si>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</si>
  <si>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</si>
  <si>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</si>
  <si>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</si>
  <si>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</si>
  <si>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</si>
  <si>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</si>
  <si>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</si>
  <si>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</si>
  <si>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</si>
  <si>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</si>
  <si>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</si>
  <si>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</si>
  <si>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</si>
  <si>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</si>
  <si>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</si>
  <si>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</si>
  <si>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</si>
  <si>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</si>
  <si>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</si>
  <si>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</si>
  <si>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</si>
  <si>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</si>
  <si>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</si>
  <si>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</si>
  <si>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</si>
  <si>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</si>
  <si>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</si>
  <si>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</si>
  <si>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</si>
  <si>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</si>
  <si>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</si>
  <si>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</si>
  <si>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</si>
  <si>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</si>
  <si>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</si>
  <si>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</si>
  <si>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</si>
  <si>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</si>
  <si>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</si>
  <si>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</si>
  <si>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</si>
  <si>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</si>
  <si>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</si>
  <si>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</si>
  <si>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</si>
  <si>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</si>
  <si>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</si>
  <si>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</si>
  <si>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</si>
  <si>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</si>
  <si>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</si>
  <si>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</si>
  <si>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</si>
  <si>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</si>
  <si>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</si>
  <si>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</si>
  <si>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</si>
  <si>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</si>
  <si>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</si>
  <si>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</si>
  <si>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</si>
  <si>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</si>
  <si>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</si>
  <si>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</si>
  <si>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</si>
  <si>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</si>
  <si>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phoneticPr fontId="4"/>
  </si>
  <si>
    <t>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増加したことに伴い収益的収支比率及び経費回収率が減少し汚水処理原価が増加している。
　水洗化率（下水道への接続率）は徐々に向上しているが、平成２７年度より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するために平成２９年度に策定した簡易版ストックマネジメント計画の見直しを令和２年度から令和４年度にかけて行う。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436" eb="439">
      <t>カンイバン</t>
    </rPh>
    <rPh sb="452" eb="454">
      <t>ミナオ</t>
    </rPh>
    <rPh sb="456" eb="458">
      <t>レイワ</t>
    </rPh>
    <rPh sb="459" eb="461">
      <t>ネンド</t>
    </rPh>
    <rPh sb="463" eb="465">
      <t>レイワ</t>
    </rPh>
    <rPh sb="466" eb="468">
      <t>ネンド</t>
    </rPh>
    <rPh sb="472" eb="473">
      <t>オコナ</t>
    </rPh>
    <phoneticPr fontId="4"/>
  </si>
  <si>
    <t>　管路については、最も早い供用開始から２２年の経過状況であり、現時点では更新の必要性はない。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</si>
</sst>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48-425B-AF11-D6B59710E1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048-425B-AF11-D6B59710E1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42.39</c:v>
                </c:pt>
                <c:pt idx="1">
                  <c:v>43.04</c:v>
                </c:pt>
                <c:pt idx="2">
                  <c:v>44.28</c:v>
                </c:pt>
                <c:pt idx="3">
                  <c:v>44.96</c:v>
                </c:pt>
                <c:pt idx="4">
                  <c:v>47.22</c:v>
                </c:pt>
              </c:numCache>
            </c:numRef>
          </c:val>
          <c:extLst>
            <c:ext xmlns:c16="http://schemas.microsoft.com/office/drawing/2014/chart" uri="{C3380CC4-5D6E-409C-BE32-E72D297353CC}">
              <c16:uniqueId val="{00000000-0614-408C-A025-99BB066F40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614-408C-A025-99BB066F40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71.25</c:v>
                </c:pt>
                <c:pt idx="1">
                  <c:v>72.75</c:v>
                </c:pt>
                <c:pt idx="2">
                  <c:v>73.069999999999993</c:v>
                </c:pt>
                <c:pt idx="3">
                  <c:v>73.78</c:v>
                </c:pt>
                <c:pt idx="4">
                  <c:v>74.430000000000007</c:v>
                </c:pt>
              </c:numCache>
            </c:numRef>
          </c:val>
          <c:extLst>
            <c:ext xmlns:c16="http://schemas.microsoft.com/office/drawing/2014/chart" uri="{C3380CC4-5D6E-409C-BE32-E72D297353CC}">
              <c16:uniqueId val="{00000000-157E-4186-A110-C482C5E292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57E-4186-A110-C482C5E292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44.34</c:v>
                </c:pt>
                <c:pt idx="1">
                  <c:v>42.48</c:v>
                </c:pt>
                <c:pt idx="2">
                  <c:v>69.959999999999994</c:v>
                </c:pt>
                <c:pt idx="3">
                  <c:v>68.77</c:v>
                </c:pt>
                <c:pt idx="4">
                  <c:v>68.209999999999994</c:v>
                </c:pt>
              </c:numCache>
            </c:numRef>
          </c:val>
          <c:extLst>
            <c:ext xmlns:c16="http://schemas.microsoft.com/office/drawing/2014/chart" uri="{C3380CC4-5D6E-409C-BE32-E72D297353CC}">
              <c16:uniqueId val="{00000000-D117-4D53-BBCC-B3C3F6E0F3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17-4D53-BBCC-B3C3F6E0F3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1-43BD-A9C4-A5D81D8A4D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1-43BD-A9C4-A5D81D8A4D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7-4F24-B6C4-36F1EF30EC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7-4F24-B6C4-36F1EF30EC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3B-4BD8-8107-5D74AB50DB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3B-4BD8-8107-5D74AB50DB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25-4F96-9C24-1CB7AFC0F2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25-4F96-9C24-1CB7AFC0F2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3482.36</c:v>
                </c:pt>
                <c:pt idx="1">
                  <c:v>6736.2</c:v>
                </c:pt>
                <c:pt idx="2">
                  <c:v>6401</c:v>
                </c:pt>
                <c:pt idx="3">
                  <c:v>5983.65</c:v>
                </c:pt>
                <c:pt idx="4">
                  <c:v>5771.27</c:v>
                </c:pt>
              </c:numCache>
            </c:numRef>
          </c:val>
          <c:extLst>
            <c:ext xmlns:c16="http://schemas.microsoft.com/office/drawing/2014/chart" uri="{C3380CC4-5D6E-409C-BE32-E72D297353CC}">
              <c16:uniqueId val="{00000000-C760-48DE-AC54-0DAEEB572D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760-48DE-AC54-0DAEEB572D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30.48</c:v>
                </c:pt>
                <c:pt idx="1">
                  <c:v>30.05</c:v>
                </c:pt>
                <c:pt idx="2">
                  <c:v>59.96</c:v>
                </c:pt>
                <c:pt idx="3">
                  <c:v>54.39</c:v>
                </c:pt>
                <c:pt idx="4">
                  <c:v>54.15</c:v>
                </c:pt>
              </c:numCache>
            </c:numRef>
          </c:val>
          <c:extLst>
            <c:ext xmlns:c16="http://schemas.microsoft.com/office/drawing/2014/chart" uri="{C3380CC4-5D6E-409C-BE32-E72D297353CC}">
              <c16:uniqueId val="{00000000-D1E3-457C-93F3-218B59C8A3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D1E3-457C-93F3-218B59C8A3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464.54</c:v>
                </c:pt>
                <c:pt idx="1">
                  <c:v>470.63</c:v>
                </c:pt>
                <c:pt idx="2">
                  <c:v>235.2</c:v>
                </c:pt>
                <c:pt idx="3">
                  <c:v>266.10000000000002</c:v>
                </c:pt>
                <c:pt idx="4">
                  <c:v>273.05</c:v>
                </c:pt>
              </c:numCache>
            </c:numRef>
          </c:val>
          <c:extLst>
            <c:ext xmlns:c16="http://schemas.microsoft.com/office/drawing/2014/chart" uri="{C3380CC4-5D6E-409C-BE32-E72D297353CC}">
              <c16:uniqueId val="{00000000-1EA2-4BDD-A938-38CC4414EC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EA2-4BDD-A938-38CC4414EC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和束町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3865</v>
      </c>
      <c r="AM8" s="51"/>
      <c r="AN8" s="51"/>
      <c r="AO8" s="51"/>
      <c r="AP8" s="51"/>
      <c r="AQ8" s="51"/>
      <c r="AR8" s="51"/>
      <c r="AS8" s="51"/>
      <c r="AT8" s="46">
        <f>データ!T6</f>
        <v>64.930000000000007</v>
      </c>
      <c r="AU8" s="46"/>
      <c r="AV8" s="46"/>
      <c r="AW8" s="46"/>
      <c r="AX8" s="46"/>
      <c r="AY8" s="46"/>
      <c r="AZ8" s="46"/>
      <c r="BA8" s="46"/>
      <c r="BB8" s="46">
        <f>データ!U6</f>
        <v>59.53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60.52</v>
      </c>
      <c r="Q10" s="46"/>
      <c r="R10" s="46"/>
      <c r="S10" s="46"/>
      <c r="T10" s="46"/>
      <c r="U10" s="46"/>
      <c r="V10" s="46"/>
      <c r="W10" s="46">
        <f>データ!Q6</f>
        <v>87.64</v>
      </c>
      <c r="X10" s="46"/>
      <c r="Y10" s="46"/>
      <c r="Z10" s="46"/>
      <c r="AA10" s="46"/>
      <c r="AB10" s="46"/>
      <c r="AC10" s="46"/>
      <c r="AD10" s="51">
        <f>データ!R6</f>
        <v>2750</v>
      </c>
      <c r="AE10" s="51"/>
      <c r="AF10" s="51"/>
      <c r="AG10" s="51"/>
      <c r="AH10" s="51"/>
      <c r="AI10" s="51"/>
      <c r="AJ10" s="51"/>
      <c r="AK10" s="2"/>
      <c r="AL10" s="51">
        <f>データ!V6</f>
        <v>2315</v>
      </c>
      <c r="AM10" s="51"/>
      <c r="AN10" s="51"/>
      <c r="AO10" s="51"/>
      <c r="AP10" s="51"/>
      <c r="AQ10" s="51"/>
      <c r="AR10" s="51"/>
      <c r="AS10" s="51"/>
      <c r="AT10" s="46">
        <f>データ!W6</f>
        <v>0.83</v>
      </c>
      <c r="AU10" s="46"/>
      <c r="AV10" s="46"/>
      <c r="AW10" s="46"/>
      <c r="AX10" s="46"/>
      <c r="AY10" s="46"/>
      <c r="AZ10" s="46"/>
      <c r="BA10" s="46"/>
      <c r="BB10" s="46">
        <f>データ!X6</f>
        <v>2789.16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43</v>
      </c>
      <c r="O86" s="26" t="str">
        <f>データ!EO6</f>
        <v>【0.28】</v>
      </c>
    </row>
  </sheetData>
  <sheetProtection algorithmName="SHA-512" hashValue="t+AxhwftLdSRKMdefi1/islLoqR5mcoeQmIhgCWUAReWKQ37r83i+1sT+IV2joFl8UoIQA3iehYP1yh0sTLw3A==" saltValue="+0pRx0eR4qzc+fEccNhh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263656</v>
      </c>
      <c r="D6" s="33">
        <f t="shared" si="3"/>
        <v>47</v>
      </c>
      <c r="E6" s="33">
        <f t="shared" si="3"/>
        <v>17</v>
      </c>
      <c r="F6" s="33">
        <f t="shared" si="3"/>
        <v>4</v>
      </c>
      <c r="G6" s="33">
        <f t="shared" si="3"/>
        <v>0</v>
      </c>
      <c r="H6" s="33" t="str">
        <f t="shared" si="3"/>
        <v>京都府　和束町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60.52</v>
      </c>
      <c r="Q6" s="34">
        <f t="shared" si="3"/>
        <v>87.64</v>
      </c>
      <c r="R6" s="34">
        <f t="shared" si="3"/>
        <v>2750</v>
      </c>
      <c r="S6" s="34">
        <f t="shared" si="3"/>
        <v>3865</v>
      </c>
      <c r="T6" s="34">
        <f t="shared" si="3"/>
        <v>64.930000000000007</v>
      </c>
      <c r="U6" s="34">
        <f t="shared" si="3"/>
        <v>59.53</v>
      </c>
      <c r="V6" s="34">
        <f t="shared" si="3"/>
        <v>2315</v>
      </c>
      <c r="W6" s="34">
        <f t="shared" si="3"/>
        <v>0.83</v>
      </c>
      <c r="X6" s="34">
        <f t="shared" si="3"/>
        <v>2789.16</v>
      </c>
      <c r="Y6" s="35">
        <f>IF(Y7="",NA(),Y7)</f>
        <v>44.34</v>
      </c>
      <c r="Z6" s="35">
        <f t="shared" ref="Z6:AH6" si="4">IF(Z7="",NA(),Z7)</f>
        <v>42.48</v>
      </c>
      <c r="AA6" s="35">
        <f t="shared" si="4"/>
        <v>69.959999999999994</v>
      </c>
      <c r="AB6" s="35">
        <f t="shared" si="4"/>
        <v>68.77</v>
      </c>
      <c r="AC6" s="35">
        <f t="shared" si="4"/>
        <v>68.209999999999994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3482.36</v>
      </c>
      <c r="BG6" s="35">
        <f t="shared" ref="BG6:BO6" si="7">IF(BG7="",NA(),BG7)</f>
        <v>6736.2</v>
      </c>
      <c r="BH6" s="35">
        <f t="shared" si="7"/>
        <v>6401</v>
      </c>
      <c r="BI6" s="35">
        <f t="shared" si="7"/>
        <v>5983.65</v>
      </c>
      <c r="BJ6" s="35">
        <f t="shared" si="7"/>
        <v>5771.27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30.48</v>
      </c>
      <c r="BR6" s="35">
        <f t="shared" ref="BR6:BZ6" si="8">IF(BR7="",NA(),BR7)</f>
        <v>30.05</v>
      </c>
      <c r="BS6" s="35">
        <f t="shared" si="8"/>
        <v>59.96</v>
      </c>
      <c r="BT6" s="35">
        <f t="shared" si="8"/>
        <v>54.39</v>
      </c>
      <c r="BU6" s="35">
        <f t="shared" si="8"/>
        <v>54.15</v>
      </c>
      <c r="BV6" s="35">
        <f t="shared" si="8"/>
        <v>66.22</v>
      </c>
      <c r="BW6" s="35">
        <f t="shared" si="8"/>
        <v>69.87</v>
      </c>
      <c r="BX6" s="35">
        <f t="shared" si="8"/>
        <v>74.3</v>
      </c>
      <c r="BY6" s="35">
        <f t="shared" si="8"/>
        <v>72.260000000000005</v>
      </c>
      <c r="BZ6" s="35">
        <f t="shared" si="8"/>
        <v>71.84</v>
      </c>
      <c r="CA6" s="34" t="str">
        <f>IF(CA7="","",IF(CA7="-","【-】","【"&amp;SUBSTITUTE(TEXT(CA7,"#,##0.00"),"-","△")&amp;"】"))</f>
        <v>【74.17】</v>
      </c>
      <c r="CB6" s="35">
        <f>IF(CB7="",NA(),CB7)</f>
        <v>464.54</v>
      </c>
      <c r="CC6" s="35">
        <f t="shared" ref="CC6:CK6" si="9">IF(CC7="",NA(),CC7)</f>
        <v>470.63</v>
      </c>
      <c r="CD6" s="35">
        <f t="shared" si="9"/>
        <v>235.2</v>
      </c>
      <c r="CE6" s="35">
        <f t="shared" si="9"/>
        <v>266.10000000000002</v>
      </c>
      <c r="CF6" s="35">
        <f t="shared" si="9"/>
        <v>273.05</v>
      </c>
      <c r="CG6" s="35">
        <f t="shared" si="9"/>
        <v>246.72</v>
      </c>
      <c r="CH6" s="35">
        <f t="shared" si="9"/>
        <v>234.96</v>
      </c>
      <c r="CI6" s="35">
        <f t="shared" si="9"/>
        <v>221.81</v>
      </c>
      <c r="CJ6" s="35">
        <f t="shared" si="9"/>
        <v>230.02</v>
      </c>
      <c r="CK6" s="35">
        <f t="shared" si="9"/>
        <v>228.47</v>
      </c>
      <c r="CL6" s="34" t="str">
        <f>IF(CL7="","",IF(CL7="-","【-】","【"&amp;SUBSTITUTE(TEXT(CL7,"#,##0.00"),"-","△")&amp;"】"))</f>
        <v>【218.56】</v>
      </c>
      <c r="CM6" s="35">
        <f>IF(CM7="",NA(),CM7)</f>
        <v>42.39</v>
      </c>
      <c r="CN6" s="35">
        <f t="shared" ref="CN6:CV6" si="10">IF(CN7="",NA(),CN7)</f>
        <v>43.04</v>
      </c>
      <c r="CO6" s="35">
        <f t="shared" si="10"/>
        <v>44.28</v>
      </c>
      <c r="CP6" s="35">
        <f t="shared" si="10"/>
        <v>44.96</v>
      </c>
      <c r="CQ6" s="35">
        <f t="shared" si="10"/>
        <v>47.22</v>
      </c>
      <c r="CR6" s="35">
        <f t="shared" si="10"/>
        <v>41.35</v>
      </c>
      <c r="CS6" s="35">
        <f t="shared" si="10"/>
        <v>42.9</v>
      </c>
      <c r="CT6" s="35">
        <f t="shared" si="10"/>
        <v>43.36</v>
      </c>
      <c r="CU6" s="35">
        <f t="shared" si="10"/>
        <v>42.56</v>
      </c>
      <c r="CV6" s="35">
        <f t="shared" si="10"/>
        <v>42.47</v>
      </c>
      <c r="CW6" s="34" t="str">
        <f>IF(CW7="","",IF(CW7="-","【-】","【"&amp;SUBSTITUTE(TEXT(CW7,"#,##0.00"),"-","△")&amp;"】"))</f>
        <v>【42.86】</v>
      </c>
      <c r="CX6" s="35">
        <f>IF(CX7="",NA(),CX7)</f>
        <v>71.25</v>
      </c>
      <c r="CY6" s="35">
        <f t="shared" ref="CY6:DG6" si="11">IF(CY7="",NA(),CY7)</f>
        <v>72.75</v>
      </c>
      <c r="CZ6" s="35">
        <f t="shared" si="11"/>
        <v>73.069999999999993</v>
      </c>
      <c r="DA6" s="35">
        <f t="shared" si="11"/>
        <v>73.78</v>
      </c>
      <c r="DB6" s="35">
        <f t="shared" si="11"/>
        <v>74.430000000000007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263656</v>
      </c>
      <c r="D7" s="37">
        <v>47</v>
      </c>
      <c r="E7" s="37">
        <v>17</v>
      </c>
      <c r="F7" s="37">
        <v>4</v>
      </c>
      <c r="G7" s="37">
        <v>0</v>
      </c>
      <c r="H7" s="37" t="s">
        <v>99</v>
      </c>
      <c r="I7" s="37" t="s">
        <v>100</v>
      </c>
      <c r="J7" s="37" t="s">
        <v>101</v>
      </c>
      <c r="K7" s="37" t="s">
        <v>102</v>
      </c>
      <c r="L7" s="37" t="s">
        <v>103</v>
      </c>
      <c r="M7" s="37" t="s">
        <v>104</v>
      </c>
      <c r="N7" s="38" t="s">
        <v>105</v>
      </c>
      <c r="O7" s="38" t="s">
        <v>106</v>
      </c>
      <c r="P7" s="38">
        <v>60.52</v>
      </c>
      <c r="Q7" s="38">
        <v>87.64</v>
      </c>
      <c r="R7" s="38">
        <v>2750</v>
      </c>
      <c r="S7" s="38">
        <v>3865</v>
      </c>
      <c r="T7" s="38">
        <v>64.930000000000007</v>
      </c>
      <c r="U7" s="38">
        <v>59.53</v>
      </c>
      <c r="V7" s="38">
        <v>2315</v>
      </c>
      <c r="W7" s="38">
        <v>0.83</v>
      </c>
      <c r="X7" s="38">
        <v>2789.16</v>
      </c>
      <c r="Y7" s="38">
        <v>44.34</v>
      </c>
      <c r="Z7" s="38">
        <v>42.48</v>
      </c>
      <c r="AA7" s="38">
        <v>69.959999999999994</v>
      </c>
      <c r="AB7" s="38">
        <v>68.77</v>
      </c>
      <c r="AC7" s="38">
        <v>68.209999999999994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3482.36</v>
      </c>
      <c r="BG7" s="38">
        <v>6736.2</v>
      </c>
      <c r="BH7" s="38">
        <v>6401</v>
      </c>
      <c r="BI7" s="38">
        <v>5983.65</v>
      </c>
      <c r="BJ7" s="38">
        <v>5771.27</v>
      </c>
      <c r="BK7" s="38">
        <v>1434.89</v>
      </c>
      <c r="BL7" s="38">
        <v>1298.9100000000001</v>
      </c>
      <c r="BM7" s="38">
        <v>1243.71</v>
      </c>
      <c r="BN7" s="38">
        <v>1194.1500000000001</v>
      </c>
      <c r="BO7" s="38">
        <v>1206.79</v>
      </c>
      <c r="BP7" s="38">
        <v>1218.7</v>
      </c>
      <c r="BQ7" s="38">
        <v>30.48</v>
      </c>
      <c r="BR7" s="38">
        <v>30.05</v>
      </c>
      <c r="BS7" s="38">
        <v>59.96</v>
      </c>
      <c r="BT7" s="38">
        <v>54.39</v>
      </c>
      <c r="BU7" s="38">
        <v>54.15</v>
      </c>
      <c r="BV7" s="38">
        <v>66.22</v>
      </c>
      <c r="BW7" s="38">
        <v>69.87</v>
      </c>
      <c r="BX7" s="38">
        <v>74.3</v>
      </c>
      <c r="BY7" s="38">
        <v>72.260000000000005</v>
      </c>
      <c r="BZ7" s="38">
        <v>71.84</v>
      </c>
      <c r="CA7" s="38">
        <v>74.17</v>
      </c>
      <c r="CB7" s="38">
        <v>464.54</v>
      </c>
      <c r="CC7" s="38">
        <v>470.63</v>
      </c>
      <c r="CD7" s="38">
        <v>235.2</v>
      </c>
      <c r="CE7" s="38">
        <v>266.10000000000002</v>
      </c>
      <c r="CF7" s="38">
        <v>273.05</v>
      </c>
      <c r="CG7" s="38">
        <v>246.72</v>
      </c>
      <c r="CH7" s="38">
        <v>234.96</v>
      </c>
      <c r="CI7" s="38">
        <v>221.81</v>
      </c>
      <c r="CJ7" s="38">
        <v>230.02</v>
      </c>
      <c r="CK7" s="38">
        <v>228.47</v>
      </c>
      <c r="CL7" s="38">
        <v>218.56</v>
      </c>
      <c r="CM7" s="38">
        <v>42.39</v>
      </c>
      <c r="CN7" s="38">
        <v>43.04</v>
      </c>
      <c r="CO7" s="38">
        <v>44.28</v>
      </c>
      <c r="CP7" s="38">
        <v>44.96</v>
      </c>
      <c r="CQ7" s="38">
        <v>47.22</v>
      </c>
      <c r="CR7" s="38">
        <v>41.35</v>
      </c>
      <c r="CS7" s="38">
        <v>42.9</v>
      </c>
      <c r="CT7" s="38">
        <v>43.36</v>
      </c>
      <c r="CU7" s="38">
        <v>42.56</v>
      </c>
      <c r="CV7" s="38">
        <v>42.47</v>
      </c>
      <c r="CW7" s="38">
        <v>42.86</v>
      </c>
      <c r="CX7" s="38">
        <v>71.25</v>
      </c>
      <c r="CY7" s="38">
        <v>72.75</v>
      </c>
      <c r="CZ7" s="38">
        <v>73.069999999999993</v>
      </c>
      <c r="DA7" s="38">
        <v>73.78</v>
      </c>
      <c r="DB7" s="38">
        <v>74.430000000000007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皓太</dc:creator>
  <cp:lastModifiedBy>植田　皓太</cp:lastModifiedBy>
  <cp:lastPrinted>2021-02-03T02:36:18Z</cp:lastPrinted>
  <dcterms:created xsi:type="dcterms:W3CDTF">2021-02-04T08:20:20Z</dcterms:created>
  <dcterms:modified xsi:type="dcterms:W3CDTF">2021-02-04T08:20:20Z</dcterms:modified>
</cp:coreProperties>
</file>