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18 井手町\"/>
    </mc:Choice>
  </mc:AlternateContent>
  <xr:revisionPtr revIDLastSave="0" documentId="13_ncr:1_{6B3FD9A4-9811-4A3A-8864-B89113B00344}" xr6:coauthVersionLast="36" xr6:coauthVersionMax="36" xr10:uidLastSave="{00000000-0000-0000-0000-000000000000}"/>
  <workbookProtection workbookAlgorithmName="SHA-512" workbookHashValue="aKf1fVLf1tao25FUu3hEMGyCaWKAR+WMXed9zhzh2LTT8buKOenQjL+zUar5HZ9uAwjS2b2Ook8WkjVFsZGDOA==" workbookSaltValue="uSxoU2AOuJovmH58Fwi67A==" workbookSpinCount="100000" lockStructure="1"/>
  <bookViews>
    <workbookView xWindow="0" yWindow="0" windowWidth="19200" windowHeight="67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<sst xmlns="http://schemas.openxmlformats.org/spreadsheetml/2006/main" count="241" uniqueCount="121">
  <si>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</si>
  <si>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</si>
  <si>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</si>
  <si>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</si>
  <si>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</si>
  <si>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</si>
  <si>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</si>
  <si>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</si>
  <si>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</si>
  <si>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</si>
  <si>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</si>
  <si>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</si>
  <si>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</si>
  <si>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</si>
  <si>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</si>
  <si>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</si>
  <si>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</si>
  <si>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</si>
  <si>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</si>
  <si>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</si>
  <si>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</si>
  <si>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</si>
  <si>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</si>
  <si>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</si>
  <si>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</si>
  <si>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</si>
  <si>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</si>
  <si>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</si>
  <si>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</si>
  <si>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</si>
  <si>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</si>
  <si>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</si>
  <si>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</si>
  <si>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</si>
  <si>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</si>
  <si>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</si>
  <si>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</si>
  <si>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</si>
  <si>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</si>
  <si>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</si>
  <si>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</si>
  <si>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</si>
  <si>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</si>
  <si>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</si>
  <si>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</si>
  <si>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</si>
  <si>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</si>
  <si>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</si>
  <si>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</si>
  <si>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</si>
  <si>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</si>
  <si>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</si>
  <si>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</si>
  <si>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</si>
  <si>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</si>
  <si>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</si>
  <si>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</si>
  <si>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</si>
  <si>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</si>
  <si>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</si>
  <si>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</si>
  <si>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</si>
  <si>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</si>
  <si>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</si>
  <si>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</si>
  <si>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</si>
  <si>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</si>
  <si>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</si>
  <si>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</si>
  <si>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</si>
  <si>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</si>
  <si>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</si>
  <si>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</si>
  <si>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</si>
  <si>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</si>
  <si>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</si>
  <si>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</si>
  <si>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</si>
  <si>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</si>
  <si>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</si>
  <si>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</si>
  <si>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</si>
  <si>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</si>
  <si>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</si>
  <si>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</si>
  <si>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</si>
  <si>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</si>
  <si>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</si>
  <si>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</si>
  <si>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</si>
  <si>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</si>
  <si>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</si>
  <si>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</si>
  <si>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</si>
  <si>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</si>
  <si>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</si>
  <si>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</si>
  <si>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</si>
  <si>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</si>
  <si>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</si>
  <si>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</si>
  <si>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</si>
  <si>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</si>
  <si>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</si>
  <si>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</si>
  <si>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</si>
  <si>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</si>
  <si>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</si>
  <si>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</si>
  <si>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</si>
  <si>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</si>
  <si>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</si>
  <si>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</si>
  <si>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</si>
  <si>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</si>
  <si>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</si>
  <si>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</si>
  <si>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</si>
  <si>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整備済みの管渠はまだ新しく、耐用年数を迎えていないため、管渠の更新は実施しておらず、③「管渠改善率」は該当していません。
　現在は先行して、ストックマネジメント計画に基づく、マンホールの長寿命化対策事業を実施しており、今後管渠についても、点検・調査の結果、安心・安全の面で必要な箇所については、改築更新・維持管理事業に取り組む予定です。
　</t>
    <rPh sb="81" eb="83">
      <t>ケイカク</t>
    </rPh>
    <rPh sb="84" eb="85">
      <t>モト</t>
    </rPh>
    <rPh sb="155" eb="157">
      <t>カンリ</t>
    </rPh>
    <phoneticPr fontId="4"/>
  </si>
  <si>
    <t xml:space="preserve">･①「収益的収支比率」は単年度の収支が黒字であれば100％以上となる指標です。経常収益を使用料以外の収入に依存しているため、100％を下回っています。
･④「企業債残高対事業規模比率」は、企業債残高の比率を表す指標です。面整備事業や改築更新事業の実施により新規借入はあるものの、経年で見ると毎年の償還により企業債残高は着実に減少し、類似団体と比べて低くなっています。
･⑤「経費回収率」は、100％以上であれば健全な指標です。汚水処理に係る費用の内、使用料以外の収入が多く、類似団体平均を相当程度下回っています。今後は、更なる汚水処理費用の削減や接続率の向上、不明水対策に努めつつ、適正な使用料収入の確保に取り組む予定です。
･⑥「汚水処理原価」は、有収水量（料金の対象となった水量）1㎥あたりにかかる費用を現す指標です。施設整備に要した地方債の償還額がピークを迎えていることから、類似団体と比べて高くなっています。
･⑧「水洗化率」は、現在処理区域内人口のうち、実際に水洗便所を設置して汚水処理している人口の割合を示す指標です。未接続指導により、年々向上しているものの、水質保全・安定した料金収入を図るため、今後も下水道への接続に係る啓発活動等に取り組む予定です。
</t>
    <rPh sb="110" eb="111">
      <t>メン</t>
    </rPh>
    <rPh sb="111" eb="113">
      <t>セイビ</t>
    </rPh>
    <rPh sb="113" eb="115">
      <t>ジギョウ</t>
    </rPh>
    <rPh sb="116" eb="118">
      <t>カイチク</t>
    </rPh>
    <rPh sb="118" eb="120">
      <t>コウシン</t>
    </rPh>
    <rPh sb="223" eb="224">
      <t>ウチ</t>
    </rPh>
    <rPh sb="234" eb="235">
      <t>オオ</t>
    </rPh>
    <rPh sb="244" eb="246">
      <t>ソウトウ</t>
    </rPh>
    <rPh sb="246" eb="248">
      <t>テイド</t>
    </rPh>
    <rPh sb="256" eb="258">
      <t>コンゴ</t>
    </rPh>
    <rPh sb="273" eb="275">
      <t>セツゾク</t>
    </rPh>
    <rPh sb="275" eb="276">
      <t>リツ</t>
    </rPh>
    <rPh sb="277" eb="279">
      <t>コウジョウ</t>
    </rPh>
    <rPh sb="280" eb="282">
      <t>フメイ</t>
    </rPh>
    <rPh sb="282" eb="283">
      <t>スイ</t>
    </rPh>
    <rPh sb="283" eb="285">
      <t>タイサク</t>
    </rPh>
    <rPh sb="286" eb="287">
      <t>ツト</t>
    </rPh>
    <rPh sb="291" eb="293">
      <t>テキセイ</t>
    </rPh>
    <rPh sb="294" eb="296">
      <t>シヨウ</t>
    </rPh>
    <rPh sb="296" eb="297">
      <t>リョウ</t>
    </rPh>
    <rPh sb="297" eb="299">
      <t>シュウニュウ</t>
    </rPh>
    <rPh sb="300" eb="302">
      <t>カクホ</t>
    </rPh>
    <phoneticPr fontId="4"/>
  </si>
  <si>
    <t>　地方債償還金はピークを迎えているものの、今後、改築更新・維持管理事業の実施状況によっては費用が増えることが予想されるため、料金水準が適切であるかの検討を行う一方、マンホールの長寿命化対策事業による不明水対策など、計画的に汚水処理費の削減のための取り組みや水洗化率向上による料金収入の確保に努めます。</t>
    <rPh sb="1" eb="4">
      <t>チホウサイ</t>
    </rPh>
    <rPh sb="4" eb="6">
      <t>ショウカン</t>
    </rPh>
    <rPh sb="6" eb="7">
      <t>キン</t>
    </rPh>
    <rPh sb="12" eb="13">
      <t>ムカ</t>
    </rPh>
    <rPh sb="31" eb="33">
      <t>カンリ</t>
    </rPh>
    <rPh sb="38" eb="40">
      <t>ジョウキョウ</t>
    </rPh>
    <rPh sb="45" eb="47">
      <t>ヒヨウ</t>
    </rPh>
    <rPh sb="54" eb="56">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</si>
</sst>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2" xfId="0" applyNumberFormat="1" applyFont="1"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9-4D60-BDDE-0D9F214B51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AA99-4D60-BDDE-0D9F214B51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3-400F-881A-A8E3C05A70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2B43-400F-881A-A8E3C05A70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87.13</c:v>
                </c:pt>
                <c:pt idx="1">
                  <c:v>87.99</c:v>
                </c:pt>
                <c:pt idx="2">
                  <c:v>87.9</c:v>
                </c:pt>
                <c:pt idx="3">
                  <c:v>88.24</c:v>
                </c:pt>
                <c:pt idx="4">
                  <c:v>88.25</c:v>
                </c:pt>
              </c:numCache>
            </c:numRef>
          </c:val>
          <c:extLst>
            <c:ext xmlns:c16="http://schemas.microsoft.com/office/drawing/2014/chart" uri="{C3380CC4-5D6E-409C-BE32-E72D297353CC}">
              <c16:uniqueId val="{00000000-8956-4DF2-8A7A-D72FE59839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956-4DF2-8A7A-D72FE59839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67.510000000000005</c:v>
                </c:pt>
                <c:pt idx="1">
                  <c:v>69.260000000000005</c:v>
                </c:pt>
                <c:pt idx="2">
                  <c:v>69.900000000000006</c:v>
                </c:pt>
                <c:pt idx="3">
                  <c:v>70.7</c:v>
                </c:pt>
                <c:pt idx="4">
                  <c:v>63.75</c:v>
                </c:pt>
              </c:numCache>
            </c:numRef>
          </c:val>
          <c:extLst>
            <c:ext xmlns:c16="http://schemas.microsoft.com/office/drawing/2014/chart" uri="{C3380CC4-5D6E-409C-BE32-E72D297353CC}">
              <c16:uniqueId val="{00000000-B3F8-47D5-A700-7CAC4069B6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8-47D5-A700-7CAC4069B6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3-496A-ACA8-83D6A89CC2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3-496A-ACA8-83D6A89CC2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B-46A8-A7DA-BF36FC30F2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B-46A8-A7DA-BF36FC30F2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20-461D-BF31-18F851B817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20-461D-BF31-18F851B817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52-4E30-A584-AB5B4E5D0D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52-4E30-A584-AB5B4E5D0D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1082.74</c:v>
                </c:pt>
                <c:pt idx="1">
                  <c:v>991.32</c:v>
                </c:pt>
                <c:pt idx="2">
                  <c:v>863.64</c:v>
                </c:pt>
                <c:pt idx="3">
                  <c:v>848.48</c:v>
                </c:pt>
                <c:pt idx="4">
                  <c:v>746.29</c:v>
                </c:pt>
              </c:numCache>
            </c:numRef>
          </c:val>
          <c:extLst>
            <c:ext xmlns:c16="http://schemas.microsoft.com/office/drawing/2014/chart" uri="{C3380CC4-5D6E-409C-BE32-E72D297353CC}">
              <c16:uniqueId val="{00000000-84E9-4E3A-8F70-AF1CDCF499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84E9-4E3A-8F70-AF1CDCF499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52.73</c:v>
                </c:pt>
                <c:pt idx="1">
                  <c:v>54.86</c:v>
                </c:pt>
                <c:pt idx="2">
                  <c:v>56.05</c:v>
                </c:pt>
                <c:pt idx="3">
                  <c:v>55.72</c:v>
                </c:pt>
                <c:pt idx="4">
                  <c:v>52.43</c:v>
                </c:pt>
              </c:numCache>
            </c:numRef>
          </c:val>
          <c:extLst>
            <c:ext xmlns:c16="http://schemas.microsoft.com/office/drawing/2014/chart" uri="{C3380CC4-5D6E-409C-BE32-E72D297353CC}">
              <c16:uniqueId val="{00000000-732A-4A16-8F4B-54E5B6AF86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732A-4A16-8F4B-54E5B6AF86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247.69</c:v>
                </c:pt>
                <c:pt idx="1">
                  <c:v>241.41</c:v>
                </c:pt>
                <c:pt idx="2">
                  <c:v>240.13</c:v>
                </c:pt>
                <c:pt idx="3">
                  <c:v>240.86</c:v>
                </c:pt>
                <c:pt idx="4">
                  <c:v>259.98</c:v>
                </c:pt>
              </c:numCache>
            </c:numRef>
          </c:val>
          <c:extLst>
            <c:ext xmlns:c16="http://schemas.microsoft.com/office/drawing/2014/chart" uri="{C3380CC4-5D6E-409C-BE32-E72D297353CC}">
              <c16:uniqueId val="{00000000-73C9-46AC-AD1F-9523A340B9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73C9-46AC-AD1F-9523A340B9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井手町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90" t="str">
        <f>データ!I6</f>
        <v>法非適用</v>
      </c>
      <c r="C8" s="90"/>
      <c r="D8" s="90"/>
      <c r="E8" s="90"/>
      <c r="F8" s="90"/>
      <c r="G8" s="90"/>
      <c r="H8" s="90"/>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7402</v>
      </c>
      <c r="AM8" s="75"/>
      <c r="AN8" s="75"/>
      <c r="AO8" s="75"/>
      <c r="AP8" s="75"/>
      <c r="AQ8" s="75"/>
      <c r="AR8" s="75"/>
      <c r="AS8" s="75"/>
      <c r="AT8" s="74">
        <f>データ!T6</f>
        <v>18.04</v>
      </c>
      <c r="AU8" s="74"/>
      <c r="AV8" s="74"/>
      <c r="AW8" s="74"/>
      <c r="AX8" s="74"/>
      <c r="AY8" s="74"/>
      <c r="AZ8" s="74"/>
      <c r="BA8" s="74"/>
      <c r="BB8" s="74">
        <f>データ!U6</f>
        <v>410.31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99.72</v>
      </c>
      <c r="Q10" s="74"/>
      <c r="R10" s="74"/>
      <c r="S10" s="74"/>
      <c r="T10" s="74"/>
      <c r="U10" s="74"/>
      <c r="V10" s="74"/>
      <c r="W10" s="74">
        <f>データ!Q6</f>
        <v>82.88</v>
      </c>
      <c r="X10" s="74"/>
      <c r="Y10" s="74"/>
      <c r="Z10" s="74"/>
      <c r="AA10" s="74"/>
      <c r="AB10" s="74"/>
      <c r="AC10" s="74"/>
      <c r="AD10" s="75">
        <f>データ!R6</f>
        <v>2029</v>
      </c>
      <c r="AE10" s="75"/>
      <c r="AF10" s="75"/>
      <c r="AG10" s="75"/>
      <c r="AH10" s="75"/>
      <c r="AI10" s="75"/>
      <c r="AJ10" s="75"/>
      <c r="AK10" s="2"/>
      <c r="AL10" s="75">
        <f>データ!V6</f>
        <v>7372</v>
      </c>
      <c r="AM10" s="75"/>
      <c r="AN10" s="75"/>
      <c r="AO10" s="75"/>
      <c r="AP10" s="75"/>
      <c r="AQ10" s="75"/>
      <c r="AR10" s="75"/>
      <c r="AS10" s="75"/>
      <c r="AT10" s="74">
        <f>データ!W6</f>
        <v>2.04</v>
      </c>
      <c r="AU10" s="74"/>
      <c r="AV10" s="74"/>
      <c r="AW10" s="74"/>
      <c r="AX10" s="74"/>
      <c r="AY10" s="74"/>
      <c r="AZ10" s="74"/>
      <c r="BA10" s="74"/>
      <c r="BB10" s="74">
        <f>データ!X6</f>
        <v>3613.73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119</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120</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IHMDVReOQwEqjj32ay83yeGVeQXwXsom+44XEO5Wv9XhR1mQYThciN8Uh0hPhQCWMYsK6KwNdA8lupdz3NkeKg==" saltValue="dYc09P0ian3fvza4pYAZ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263435</v>
      </c>
      <c r="D6" s="33">
        <f t="shared" si="3"/>
        <v>47</v>
      </c>
      <c r="E6" s="33">
        <f t="shared" si="3"/>
        <v>17</v>
      </c>
      <c r="F6" s="33">
        <f t="shared" si="3"/>
        <v>1</v>
      </c>
      <c r="G6" s="33">
        <f t="shared" si="3"/>
        <v>0</v>
      </c>
      <c r="H6" s="33" t="str">
        <f t="shared" si="3"/>
        <v>京都府　井手町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99.72</v>
      </c>
      <c r="Q6" s="34">
        <f t="shared" si="3"/>
        <v>82.88</v>
      </c>
      <c r="R6" s="34">
        <f t="shared" si="3"/>
        <v>2029</v>
      </c>
      <c r="S6" s="34">
        <f t="shared" si="3"/>
        <v>7402</v>
      </c>
      <c r="T6" s="34">
        <f t="shared" si="3"/>
        <v>18.04</v>
      </c>
      <c r="U6" s="34">
        <f t="shared" si="3"/>
        <v>410.31</v>
      </c>
      <c r="V6" s="34">
        <f t="shared" si="3"/>
        <v>7372</v>
      </c>
      <c r="W6" s="34">
        <f t="shared" si="3"/>
        <v>2.04</v>
      </c>
      <c r="X6" s="34">
        <f t="shared" si="3"/>
        <v>3613.73</v>
      </c>
      <c r="Y6" s="35">
        <f>IF(Y7="",NA(),Y7)</f>
        <v>67.510000000000005</v>
      </c>
      <c r="Z6" s="35">
        <f t="shared" ref="Z6:AH6" si="4">IF(Z7="",NA(),Z7)</f>
        <v>69.260000000000005</v>
      </c>
      <c r="AA6" s="35">
        <f t="shared" si="4"/>
        <v>69.900000000000006</v>
      </c>
      <c r="AB6" s="35">
        <f t="shared" si="4"/>
        <v>70.7</v>
      </c>
      <c r="AC6" s="35">
        <f t="shared" si="4"/>
        <v>63.75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1082.74</v>
      </c>
      <c r="BG6" s="35">
        <f t="shared" ref="BG6:BO6" si="7">IF(BG7="",NA(),BG7)</f>
        <v>991.32</v>
      </c>
      <c r="BH6" s="35">
        <f t="shared" si="7"/>
        <v>863.64</v>
      </c>
      <c r="BI6" s="35">
        <f t="shared" si="7"/>
        <v>848.48</v>
      </c>
      <c r="BJ6" s="35">
        <f t="shared" si="7"/>
        <v>746.29</v>
      </c>
      <c r="BK6" s="35">
        <f t="shared" si="7"/>
        <v>1118.56</v>
      </c>
      <c r="BL6" s="35">
        <f t="shared" si="7"/>
        <v>1111.31</v>
      </c>
      <c r="BM6" s="35">
        <f t="shared" si="7"/>
        <v>966.33</v>
      </c>
      <c r="BN6" s="35">
        <f t="shared" si="7"/>
        <v>958.81</v>
      </c>
      <c r="BO6" s="35">
        <f t="shared" si="7"/>
        <v>1001.3</v>
      </c>
      <c r="BP6" s="34" t="str">
        <f>IF(BP7="","",IF(BP7="-","【-】","【"&amp;SUBSTITUTE(TEXT(BP7,"#,##0.00"),"-","△")&amp;"】"))</f>
        <v>【682.51】</v>
      </c>
      <c r="BQ6" s="35">
        <f>IF(BQ7="",NA(),BQ7)</f>
        <v>52.73</v>
      </c>
      <c r="BR6" s="35">
        <f t="shared" ref="BR6:BZ6" si="8">IF(BR7="",NA(),BR7)</f>
        <v>54.86</v>
      </c>
      <c r="BS6" s="35">
        <f t="shared" si="8"/>
        <v>56.05</v>
      </c>
      <c r="BT6" s="35">
        <f t="shared" si="8"/>
        <v>55.72</v>
      </c>
      <c r="BU6" s="35">
        <f t="shared" si="8"/>
        <v>52.43</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247.69</v>
      </c>
      <c r="CC6" s="35">
        <f t="shared" ref="CC6:CK6" si="9">IF(CC7="",NA(),CC7)</f>
        <v>241.41</v>
      </c>
      <c r="CD6" s="35">
        <f t="shared" si="9"/>
        <v>240.13</v>
      </c>
      <c r="CE6" s="35">
        <f t="shared" si="9"/>
        <v>240.86</v>
      </c>
      <c r="CF6" s="35">
        <f t="shared" si="9"/>
        <v>259.98</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87.13</v>
      </c>
      <c r="CY6" s="35">
        <f t="shared" ref="CY6:DG6" si="11">IF(CY7="",NA(),CY7)</f>
        <v>87.99</v>
      </c>
      <c r="CZ6" s="35">
        <f t="shared" si="11"/>
        <v>87.9</v>
      </c>
      <c r="DA6" s="35">
        <f t="shared" si="11"/>
        <v>88.24</v>
      </c>
      <c r="DB6" s="35">
        <f t="shared" si="11"/>
        <v>88.25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263435</v>
      </c>
      <c r="D7" s="37">
        <v>47</v>
      </c>
      <c r="E7" s="37">
        <v>17</v>
      </c>
      <c r="F7" s="37">
        <v>1</v>
      </c>
      <c r="G7" s="37">
        <v>0</v>
      </c>
      <c r="H7" s="37" t="s">
        <v>98</v>
      </c>
      <c r="I7" s="37" t="s">
        <v>99</v>
      </c>
      <c r="J7" s="37" t="s">
        <v>100</v>
      </c>
      <c r="K7" s="37" t="s">
        <v>101</v>
      </c>
      <c r="L7" s="37" t="s">
        <v>102</v>
      </c>
      <c r="M7" s="37" t="s">
        <v>103</v>
      </c>
      <c r="N7" s="38" t="s">
        <v>104</v>
      </c>
      <c r="O7" s="38" t="s">
        <v>105</v>
      </c>
      <c r="P7" s="38">
        <v>99.72</v>
      </c>
      <c r="Q7" s="38">
        <v>82.88</v>
      </c>
      <c r="R7" s="38">
        <v>2029</v>
      </c>
      <c r="S7" s="38">
        <v>7402</v>
      </c>
      <c r="T7" s="38">
        <v>18.04</v>
      </c>
      <c r="U7" s="38">
        <v>410.31</v>
      </c>
      <c r="V7" s="38">
        <v>7372</v>
      </c>
      <c r="W7" s="38">
        <v>2.04</v>
      </c>
      <c r="X7" s="38">
        <v>3613.73</v>
      </c>
      <c r="Y7" s="38">
        <v>67.510000000000005</v>
      </c>
      <c r="Z7" s="38">
        <v>69.260000000000005</v>
      </c>
      <c r="AA7" s="38">
        <v>69.900000000000006</v>
      </c>
      <c r="AB7" s="38">
        <v>70.7</v>
      </c>
      <c r="AC7" s="38">
        <v>63.75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1082.74</v>
      </c>
      <c r="BG7" s="38">
        <v>991.32</v>
      </c>
      <c r="BH7" s="38">
        <v>863.64</v>
      </c>
      <c r="BI7" s="38">
        <v>848.48</v>
      </c>
      <c r="BJ7" s="38">
        <v>746.29</v>
      </c>
      <c r="BK7" s="38">
        <v>1118.56</v>
      </c>
      <c r="BL7" s="38">
        <v>1111.31</v>
      </c>
      <c r="BM7" s="38">
        <v>966.33</v>
      </c>
      <c r="BN7" s="38">
        <v>958.81</v>
      </c>
      <c r="BO7" s="38">
        <v>1001.3</v>
      </c>
      <c r="BP7" s="38">
        <v>682.51</v>
      </c>
      <c r="BQ7" s="38">
        <v>52.73</v>
      </c>
      <c r="BR7" s="38">
        <v>54.86</v>
      </c>
      <c r="BS7" s="38">
        <v>56.05</v>
      </c>
      <c r="BT7" s="38">
        <v>55.72</v>
      </c>
      <c r="BU7" s="38">
        <v>52.43</v>
      </c>
      <c r="BV7" s="38">
        <v>72.33</v>
      </c>
      <c r="BW7" s="38">
        <v>75.540000000000006</v>
      </c>
      <c r="BX7" s="38">
        <v>81.739999999999995</v>
      </c>
      <c r="BY7" s="38">
        <v>82.88</v>
      </c>
      <c r="BZ7" s="38">
        <v>81.88</v>
      </c>
      <c r="CA7" s="38">
        <v>100.34</v>
      </c>
      <c r="CB7" s="38">
        <v>247.69</v>
      </c>
      <c r="CC7" s="38">
        <v>241.41</v>
      </c>
      <c r="CD7" s="38">
        <v>240.13</v>
      </c>
      <c r="CE7" s="38">
        <v>240.86</v>
      </c>
      <c r="CF7" s="38">
        <v>259.98</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87.13</v>
      </c>
      <c r="CY7" s="38">
        <v>87.99</v>
      </c>
      <c r="CZ7" s="38">
        <v>87.9</v>
      </c>
      <c r="DA7" s="38">
        <v>88.24</v>
      </c>
      <c r="DB7" s="38">
        <v>88.25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正野　和馬</dc:creator>
  <cp:lastModifiedBy>山﨑　泰路</cp:lastModifiedBy>
  <cp:lastPrinted>2021-02-15T06:55:18Z</cp:lastPrinted>
  <dcterms:created xsi:type="dcterms:W3CDTF">2021-02-15T04:08:06Z</dcterms:created>
  <dcterms:modified xsi:type="dcterms:W3CDTF">2021-02-18T01:00:52Z</dcterms:modified>
</cp:coreProperties>
</file>