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２年度\01表の分析\04 HPアップ版\18 井手町\"/>
    </mc:Choice>
  </mc:AlternateContent>
  <xr:revisionPtr revIDLastSave="0" documentId="13_ncr:1_{8D28041A-C878-4E3A-9193-B176704D78F7}" xr6:coauthVersionLast="36" xr6:coauthVersionMax="36" xr10:uidLastSave="{00000000-0000-0000-0000-000000000000}"/>
  <workbookProtection workbookAlgorithmName="SHA-512" workbookHashValue="vfcDqO7Gjn605EaHgQmkApudNZnJAimilclfrNTXyNibM3o+orXCWWpZKLUUEkRXubMlIpQxjWlORCfZVMQS+A==" workbookSaltValue="vxidg+ClYiRy2KPTzWt7ew==" workbookSpinCount="100000" lockStructure="1"/>
  <bookViews>
    <workbookView xWindow="0" yWindow="0" windowWidth="19200" windowHeight="67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E85" i="4"/>
  <c r="BB10" i="4"/>
  <c r="AL10" i="4"/>
  <c r="W10" i="4"/>
  <c r="I10" i="4"/>
  <c r="BB8" i="4"/>
  <c r="AT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<sst xmlns="http://schemas.openxmlformats.org/spreadsheetml/2006/main" count="228" uniqueCount="113">
  <si>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</si>
  <si>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</si>
  <si>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</si>
  <si>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</si>
  <si>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</si>
  <si>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</si>
  <si>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</si>
  <si>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</si>
  <si>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</si>
  <si>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</si>
  <si>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</si>
  <si>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</si>
  <si>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</si>
  <si>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</si>
  <si>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</si>
  <si>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</si>
  <si>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</si>
  <si>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</si>
  <si>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</si>
  <si>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</si>
  <si>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</si>
  <si>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</si>
  <si>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</si>
  <si>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</si>
  <si>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</si>
  <si>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</si>
  <si>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</si>
  <si>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</si>
  <si>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</si>
  <si>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</si>
  <si>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</si>
  <si>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</si>
  <si>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</si>
  <si>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</si>
  <si>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</si>
  <si>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</si>
  <si>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</si>
  <si>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</si>
  <si>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</si>
  <si>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</si>
  <si>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</si>
  <si>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</si>
  <si>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</si>
  <si>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</si>
  <si>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</si>
  <si>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</si>
  <si>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</si>
  <si>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</si>
  <si>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</si>
  <si>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</si>
  <si>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</si>
  <si>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</si>
  <si>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</si>
  <si>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</si>
  <si>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</si>
  <si>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</si>
  <si>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</si>
  <si>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</si>
  <si>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</si>
  <si>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</si>
  <si>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</si>
  <si>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</si>
  <si>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</si>
  <si>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</si>
  <si>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</si>
  <si>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</si>
  <si>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</si>
  <si>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</si>
  <si>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</si>
  <si>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</si>
  <si>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</si>
  <si>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</si>
  <si>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</si>
  <si>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</si>
  <si>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</si>
  <si>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</si>
  <si>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</si>
  <si>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</si>
  <si>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</si>
  <si>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</si>
  <si>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</si>
  <si>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</si>
  <si>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</si>
  <si>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</si>
  <si>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</si>
  <si>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</si>
  <si>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</si>
  <si>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</si>
  <si>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</si>
  <si>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</si>
  <si>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</si>
  <si>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</si>
  <si>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</si>
  <si>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</si>
  <si>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</si>
  <si>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</si>
  <si>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</si>
  <si>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</si>
  <si>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</si>
  <si>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</si>
  <si>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</si>
  <si>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</si>
  <si>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</si>
  <si>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</si>
  <si>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</si>
  <si>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</si>
  <si>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</si>
  <si>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</si>
  <si>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</si>
  <si>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</si>
  <si>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削減等に努めつつ、老朽化する施設・管路の更新や石綿管布設替を計画的に実施し、引き続き「有収率」や「管路更新率」の向上に取り組む予定です。</t>
    <rPh sb="101" eb="105">
      <t>チュウチョウキテキ</t>
    </rPh>
    <rPh sb="106" eb="108">
      <t>シテン</t>
    </rPh>
    <rPh sb="110" eb="112">
      <t>スイドウ</t>
    </rPh>
    <rPh sb="112" eb="114">
      <t>ジギョウ</t>
    </rPh>
    <rPh sb="118" eb="120">
      <t>キソン</t>
    </rPh>
    <rPh sb="120" eb="122">
      <t>シセツ</t>
    </rPh>
    <rPh sb="123" eb="126">
      <t>コウリツカ</t>
    </rPh>
    <rPh sb="129" eb="130">
      <t>サラ</t>
    </rPh>
    <rPh sb="132" eb="134">
      <t>ケイヒ</t>
    </rPh>
    <rPh sb="134" eb="136">
      <t>サクゲン</t>
    </rPh>
    <rPh sb="136" eb="137">
      <t>トウ</t>
    </rPh>
    <phoneticPr fontId="4"/>
  </si>
  <si>
    <t xml:space="preserve">･①「有形固定資産減価償却率」は、資産の減価償却がどの程度進んでいるかを示す指標です。現在は類似団体とほぼ同水準ですが、今後約10年後に更新投資のピークが予想されるため、平成28年度に策定した経営戦略に従い、計画的な施設更新に努めます。
･②「管路経年化率」は、法定耐用年数を超過した管路の割合を示す、また、③「管路更新率」は、管路の更新ペースが把握できる指標です。管路の老朽化が進んでいるものの、なかなか管路の更新ができていない状況です。今後は財政状況を見ながらではありますが、石綿管の布設替に加えて、老朽化した管路の更新も計画的かつ優先的に行う予定です。
</t>
    <rPh sb="62" eb="63">
      <t>ヤク</t>
    </rPh>
    <rPh sb="65" eb="67">
      <t>ネンゴ</t>
    </rPh>
    <rPh sb="215" eb="217">
      <t>ジョウキョウ</t>
    </rPh>
    <phoneticPr fontId="4"/>
  </si>
  <si>
    <t>･①「経常収支比率」は、単年度の収支が黒字であれば100％以上となる指標です。過去から経費節減に努めてきた結果100％を超え、また、平成29年度に水道料金改定を実施したことで、指標も少し改善していますが、令和元年度においては、主に委託費用の増が原因で少し数値が下がっています。
･②「累積欠損金」は、発生していません。
･③「流動比率」は、短期の支払能力を表す指標で、100％以上であることが必要です。常に100％を上回っており、平成29年度以降は水道料金改定を実施したため、大きく値が改善しております。
･④「企業債残高対給水収益比率」は、企業債残高の規模を示す指標です。企業債の新規発行の抑制等により、類似団体平均値が上昇傾向であるのに対し、年々改善しています。
･⑤「料金回収率」は、100％以上であれば健全な指標です。平成29年度に水道料金改定を実施したことで100％を超えていますが、給水収益が全国的に減少傾向にある中で、今後も費用の削減に努めつつ、収益性の向上が必要です。
･⑥「給水原価」は、有収水量（料金の対象となった水量）1㎥あたりにかかる費用を現す指標です。類似団体と比べて低く、年間有収水量は減少しているものの、経費節減に努めているため、概ね一定しています。
･⑦「施設利用率」は、高いほど健全な指標です。類似団体とほぼ同水準であり、給水能力に余裕が生じており、この余力分で簡易水道との統合を含む施設のダウンサイジングについて検討をしています。
･⑧「有収率」は、100％に近いほど施設の稼動が収益に反映されている指標です。町内には漏水の原因となる石綿管が残存し、給水量が一部収益に結びついていないため、計画的に布設替に取り組んでいる状況です。</t>
    <rPh sb="102" eb="104">
      <t>レイワ</t>
    </rPh>
    <rPh sb="104" eb="106">
      <t>ガンネン</t>
    </rPh>
    <rPh sb="106" eb="107">
      <t>ド</t>
    </rPh>
    <rPh sb="113" eb="114">
      <t>オモ</t>
    </rPh>
    <rPh sb="115" eb="117">
      <t>イタク</t>
    </rPh>
    <rPh sb="117" eb="119">
      <t>ヒヨウ</t>
    </rPh>
    <rPh sb="125" eb="126">
      <t>スコ</t>
    </rPh>
    <rPh sb="127" eb="129">
      <t>スウチ</t>
    </rPh>
    <rPh sb="130" eb="131">
      <t>サ</t>
    </rPh>
    <rPh sb="215" eb="217">
      <t>ヘイセイ</t>
    </rPh>
    <rPh sb="219" eb="221">
      <t>ネンド</t>
    </rPh>
    <rPh sb="221" eb="223">
      <t>イコウ</t>
    </rPh>
    <rPh sb="224" eb="226">
      <t>スイドウ</t>
    </rPh>
    <rPh sb="226" eb="228">
      <t>リョウキン</t>
    </rPh>
    <rPh sb="228" eb="230">
      <t>カイテイ</t>
    </rPh>
    <rPh sb="231" eb="233">
      <t>ジッシ</t>
    </rPh>
    <rPh sb="238" eb="239">
      <t>オオ</t>
    </rPh>
    <rPh sb="241" eb="242">
      <t>アタイ</t>
    </rPh>
    <rPh sb="243" eb="245">
      <t>カイゼン</t>
    </rPh>
    <rPh sb="277" eb="279">
      <t>キボ</t>
    </rPh>
    <rPh sb="311" eb="313">
      <t>ジョウショウ</t>
    </rPh>
    <rPh sb="313" eb="315">
      <t>ケイコウ</t>
    </rPh>
    <rPh sb="320" eb="321">
      <t>タイ</t>
    </rPh>
    <rPh sb="594" eb="596">
      <t>ヨリョク</t>
    </rPh>
    <rPh sb="596" eb="597">
      <t>ブン</t>
    </rPh>
    <rPh sb="598" eb="600">
      <t>カンイ</t>
    </rPh>
    <rPh sb="600" eb="602">
      <t>スイドウ</t>
    </rPh>
    <rPh sb="604" eb="606">
      <t>トウゴウ</t>
    </rPh>
    <rPh sb="607" eb="608">
      <t>フク</t>
    </rPh>
    <rPh sb="609" eb="611">
      <t>シセツ</t>
    </rPh>
    <rPh sb="624" eb="626">
      <t>ケントウ</t>
    </rPh>
    <rPh sb="697" eb="699">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</si>
</sst>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0.54</c:v>
                </c:pt>
                <c:pt idx="2">
                  <c:v>0.91</c:v>
                </c:pt>
                <c:pt idx="3" formatCode="#,##0.00;&quot;△&quot;#,##0.00">
                  <c:v>0</c:v>
                </c:pt>
                <c:pt idx="4">
                  <c:v>2.2400000000000002</c:v>
                </c:pt>
              </c:numCache>
            </c:numRef>
          </c:val>
          <c:extLst>
            <c:ext xmlns:c16="http://schemas.microsoft.com/office/drawing/2014/chart" uri="{C3380CC4-5D6E-409C-BE32-E72D297353CC}">
              <c16:uniqueId val="{00000000-57CE-4404-ABDA-806F84E865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57CE-4404-ABDA-806F84E865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53.12</c:v>
                </c:pt>
                <c:pt idx="1">
                  <c:v>53.96</c:v>
                </c:pt>
                <c:pt idx="2">
                  <c:v>52.24</c:v>
                </c:pt>
                <c:pt idx="3">
                  <c:v>52.3</c:v>
                </c:pt>
                <c:pt idx="4">
                  <c:v>51.13</c:v>
                </c:pt>
              </c:numCache>
            </c:numRef>
          </c:val>
          <c:extLst>
            <c:ext xmlns:c16="http://schemas.microsoft.com/office/drawing/2014/chart" uri="{C3380CC4-5D6E-409C-BE32-E72D297353CC}">
              <c16:uniqueId val="{00000000-27B6-4546-B63A-55747C349A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27B6-4546-B63A-55747C349A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80.14</c:v>
                </c:pt>
                <c:pt idx="1">
                  <c:v>79.349999999999994</c:v>
                </c:pt>
                <c:pt idx="2">
                  <c:v>79.47</c:v>
                </c:pt>
                <c:pt idx="3">
                  <c:v>76.63</c:v>
                </c:pt>
                <c:pt idx="4">
                  <c:v>77.55</c:v>
                </c:pt>
              </c:numCache>
            </c:numRef>
          </c:val>
          <c:extLst>
            <c:ext xmlns:c16="http://schemas.microsoft.com/office/drawing/2014/chart" uri="{C3380CC4-5D6E-409C-BE32-E72D297353CC}">
              <c16:uniqueId val="{00000000-2578-4B4E-A7BE-4978335AE5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2578-4B4E-A7BE-4978335AE5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111.58</c:v>
                </c:pt>
                <c:pt idx="1">
                  <c:v>110.34</c:v>
                </c:pt>
                <c:pt idx="2">
                  <c:v>121.84</c:v>
                </c:pt>
                <c:pt idx="3">
                  <c:v>123.01</c:v>
                </c:pt>
                <c:pt idx="4">
                  <c:v>117.09</c:v>
                </c:pt>
              </c:numCache>
            </c:numRef>
          </c:val>
          <c:extLst>
            <c:ext xmlns:c16="http://schemas.microsoft.com/office/drawing/2014/chart" uri="{C3380CC4-5D6E-409C-BE32-E72D297353CC}">
              <c16:uniqueId val="{00000000-BC0B-4088-A81A-A511A2A113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BC0B-4088-A81A-A511A2A113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42.25</c:v>
                </c:pt>
                <c:pt idx="1">
                  <c:v>43.73</c:v>
                </c:pt>
                <c:pt idx="2">
                  <c:v>45.74</c:v>
                </c:pt>
                <c:pt idx="3">
                  <c:v>47.63</c:v>
                </c:pt>
                <c:pt idx="4">
                  <c:v>49.09</c:v>
                </c:pt>
              </c:numCache>
            </c:numRef>
          </c:val>
          <c:extLst>
            <c:ext xmlns:c16="http://schemas.microsoft.com/office/drawing/2014/chart" uri="{C3380CC4-5D6E-409C-BE32-E72D297353CC}">
              <c16:uniqueId val="{00000000-41C3-46F4-A61E-72F8556C28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41C3-46F4-A61E-72F8556C28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28.73</c:v>
                </c:pt>
                <c:pt idx="1">
                  <c:v>28.27</c:v>
                </c:pt>
                <c:pt idx="2">
                  <c:v>27.49</c:v>
                </c:pt>
                <c:pt idx="3" formatCode="#,##0.00;&quot;△&quot;#,##0.00">
                  <c:v>0</c:v>
                </c:pt>
                <c:pt idx="4">
                  <c:v>29.65</c:v>
                </c:pt>
              </c:numCache>
            </c:numRef>
          </c:val>
          <c:extLst>
            <c:ext xmlns:c16="http://schemas.microsoft.com/office/drawing/2014/chart" uri="{C3380CC4-5D6E-409C-BE32-E72D297353CC}">
              <c16:uniqueId val="{00000000-C94C-4DAF-A2FA-048061A3F6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C94C-4DAF-A2FA-048061A3F6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0-4D5F-87AC-6D10562296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9B00-4D5F-87AC-6D10562296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515.25</c:v>
                </c:pt>
                <c:pt idx="1">
                  <c:v>449.35</c:v>
                </c:pt>
                <c:pt idx="2">
                  <c:v>484.16</c:v>
                </c:pt>
                <c:pt idx="3">
                  <c:v>613.27</c:v>
                </c:pt>
                <c:pt idx="4">
                  <c:v>693.43</c:v>
                </c:pt>
              </c:numCache>
            </c:numRef>
          </c:val>
          <c:extLst>
            <c:ext xmlns:c16="http://schemas.microsoft.com/office/drawing/2014/chart" uri="{C3380CC4-5D6E-409C-BE32-E72D297353CC}">
              <c16:uniqueId val="{00000000-5F53-42DE-A2E1-CFE3BCAB36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5F53-42DE-A2E1-CFE3BCAB36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267.99</c:v>
                </c:pt>
                <c:pt idx="1">
                  <c:v>234.43</c:v>
                </c:pt>
                <c:pt idx="2">
                  <c:v>219.4</c:v>
                </c:pt>
                <c:pt idx="3">
                  <c:v>194.57</c:v>
                </c:pt>
                <c:pt idx="4">
                  <c:v>196.97</c:v>
                </c:pt>
              </c:numCache>
            </c:numRef>
          </c:val>
          <c:extLst>
            <c:ext xmlns:c16="http://schemas.microsoft.com/office/drawing/2014/chart" uri="{C3380CC4-5D6E-409C-BE32-E72D297353CC}">
              <c16:uniqueId val="{00000000-6C25-424C-88DF-693ADAB991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6C25-424C-88DF-693ADAB991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92.84</c:v>
                </c:pt>
                <c:pt idx="1">
                  <c:v>97.44</c:v>
                </c:pt>
                <c:pt idx="2">
                  <c:v>116.02</c:v>
                </c:pt>
                <c:pt idx="3">
                  <c:v>118.68</c:v>
                </c:pt>
                <c:pt idx="4">
                  <c:v>110.06</c:v>
                </c:pt>
              </c:numCache>
            </c:numRef>
          </c:val>
          <c:extLst>
            <c:ext xmlns:c16="http://schemas.microsoft.com/office/drawing/2014/chart" uri="{C3380CC4-5D6E-409C-BE32-E72D297353CC}">
              <c16:uniqueId val="{00000000-2034-4F2D-ACA6-60C26ECA82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2034-4F2D-ACA6-60C26ECA82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151.80000000000001</c:v>
                </c:pt>
                <c:pt idx="1">
                  <c:v>145.29</c:v>
                </c:pt>
                <c:pt idx="2">
                  <c:v>127.95</c:v>
                </c:pt>
                <c:pt idx="3">
                  <c:v>133.34</c:v>
                </c:pt>
                <c:pt idx="4">
                  <c:v>144.38</c:v>
                </c:pt>
              </c:numCache>
            </c:numRef>
          </c:val>
          <c:extLst>
            <c:ext xmlns:c16="http://schemas.microsoft.com/office/drawing/2014/chart" uri="{C3380CC4-5D6E-409C-BE32-E72D297353CC}">
              <c16:uniqueId val="{00000000-2B39-4218-A3B6-DB589C21AD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2B39-4218-A3B6-DB589C21AD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井手町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7402</v>
      </c>
      <c r="AM8" s="61"/>
      <c r="AN8" s="61"/>
      <c r="AO8" s="61"/>
      <c r="AP8" s="61"/>
      <c r="AQ8" s="61"/>
      <c r="AR8" s="61"/>
      <c r="AS8" s="61"/>
      <c r="AT8" s="52">
        <f>データ!$S$6</f>
        <v>18.04</v>
      </c>
      <c r="AU8" s="53"/>
      <c r="AV8" s="53"/>
      <c r="AW8" s="53"/>
      <c r="AX8" s="53"/>
      <c r="AY8" s="53"/>
      <c r="AZ8" s="53"/>
      <c r="BA8" s="53"/>
      <c r="BB8" s="54">
        <f>データ!$T$6</f>
        <v>410.31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87.93</v>
      </c>
      <c r="J10" s="53"/>
      <c r="K10" s="53"/>
      <c r="L10" s="53"/>
      <c r="M10" s="53"/>
      <c r="N10" s="53"/>
      <c r="O10" s="64"/>
      <c r="P10" s="54">
        <f>データ!$P$6</f>
        <v>69.900000000000006</v>
      </c>
      <c r="Q10" s="54"/>
      <c r="R10" s="54"/>
      <c r="S10" s="54"/>
      <c r="T10" s="54"/>
      <c r="U10" s="54"/>
      <c r="V10" s="54"/>
      <c r="W10" s="61">
        <f>データ!$Q$6</f>
        <v>2866</v>
      </c>
      <c r="X10" s="61"/>
      <c r="Y10" s="61"/>
      <c r="Z10" s="61"/>
      <c r="AA10" s="61"/>
      <c r="AB10" s="61"/>
      <c r="AC10" s="61"/>
      <c r="AD10" s="2"/>
      <c r="AE10" s="2"/>
      <c r="AF10" s="2"/>
      <c r="AG10" s="2"/>
      <c r="AH10" s="4"/>
      <c r="AI10" s="4"/>
      <c r="AJ10" s="4"/>
      <c r="AK10" s="4"/>
      <c r="AL10" s="61">
        <f>データ!$U$6</f>
        <v>5168</v>
      </c>
      <c r="AM10" s="61"/>
      <c r="AN10" s="61"/>
      <c r="AO10" s="61"/>
      <c r="AP10" s="61"/>
      <c r="AQ10" s="61"/>
      <c r="AR10" s="61"/>
      <c r="AS10" s="61"/>
      <c r="AT10" s="52">
        <f>データ!$V$6</f>
        <v>2</v>
      </c>
      <c r="AU10" s="53"/>
      <c r="AV10" s="53"/>
      <c r="AW10" s="53"/>
      <c r="AX10" s="53"/>
      <c r="AY10" s="53"/>
      <c r="AZ10" s="53"/>
      <c r="BA10" s="53"/>
      <c r="BB10" s="54">
        <f>データ!$W$6</f>
        <v>2584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112</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2ZIBNwUeclwlCZeyx2eC73y6tLVDqAmqqSpYsIbEDmTyuBxul7VXLg7H+jAcgCkVqYJLRIWFKsMns/21dFTJw==" saltValue="6uzE2pxe5VIKxoly/Ht+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263435</v>
      </c>
      <c r="D6" s="34">
        <f t="shared" si="3"/>
        <v>46</v>
      </c>
      <c r="E6" s="34">
        <f t="shared" si="3"/>
        <v>1</v>
      </c>
      <c r="F6" s="34">
        <f t="shared" si="3"/>
        <v>0</v>
      </c>
      <c r="G6" s="34">
        <f t="shared" si="3"/>
        <v>1</v>
      </c>
      <c r="H6" s="34" t="str">
        <f t="shared" si="3"/>
        <v>京都府　井手町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87.93</v>
      </c>
      <c r="P6" s="35">
        <f t="shared" si="3"/>
        <v>69.900000000000006</v>
      </c>
      <c r="Q6" s="35">
        <f t="shared" si="3"/>
        <v>2866</v>
      </c>
      <c r="R6" s="35">
        <f t="shared" si="3"/>
        <v>7402</v>
      </c>
      <c r="S6" s="35">
        <f t="shared" si="3"/>
        <v>18.04</v>
      </c>
      <c r="T6" s="35">
        <f t="shared" si="3"/>
        <v>410.31</v>
      </c>
      <c r="U6" s="35">
        <f t="shared" si="3"/>
        <v>5168</v>
      </c>
      <c r="V6" s="35">
        <f t="shared" si="3"/>
        <v>2</v>
      </c>
      <c r="W6" s="35">
        <f t="shared" si="3"/>
        <v>2584</v>
      </c>
      <c r="X6" s="36">
        <f>IF(X7="",NA(),X7)</f>
        <v>111.58</v>
      </c>
      <c r="Y6" s="36">
        <f t="shared" ref="Y6:AG6" si="4">IF(Y7="",NA(),Y7)</f>
        <v>110.34</v>
      </c>
      <c r="Z6" s="36">
        <f t="shared" si="4"/>
        <v>121.84</v>
      </c>
      <c r="AA6" s="36">
        <f t="shared" si="4"/>
        <v>123.01</v>
      </c>
      <c r="AB6" s="36">
        <f t="shared" si="4"/>
        <v>117.09</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515.25</v>
      </c>
      <c r="AU6" s="36">
        <f t="shared" ref="AU6:BC6" si="6">IF(AU7="",NA(),AU7)</f>
        <v>449.35</v>
      </c>
      <c r="AV6" s="36">
        <f t="shared" si="6"/>
        <v>484.16</v>
      </c>
      <c r="AW6" s="36">
        <f t="shared" si="6"/>
        <v>613.27</v>
      </c>
      <c r="AX6" s="36">
        <f t="shared" si="6"/>
        <v>693.43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267.99</v>
      </c>
      <c r="BF6" s="36">
        <f t="shared" ref="BF6:BN6" si="7">IF(BF7="",NA(),BF7)</f>
        <v>234.43</v>
      </c>
      <c r="BG6" s="36">
        <f t="shared" si="7"/>
        <v>219.4</v>
      </c>
      <c r="BH6" s="36">
        <f t="shared" si="7"/>
        <v>194.57</v>
      </c>
      <c r="BI6" s="36">
        <f t="shared" si="7"/>
        <v>196.97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92.84</v>
      </c>
      <c r="BQ6" s="36">
        <f t="shared" ref="BQ6:BY6" si="8">IF(BQ7="",NA(),BQ7)</f>
        <v>97.44</v>
      </c>
      <c r="BR6" s="36">
        <f t="shared" si="8"/>
        <v>116.02</v>
      </c>
      <c r="BS6" s="36">
        <f t="shared" si="8"/>
        <v>118.68</v>
      </c>
      <c r="BT6" s="36">
        <f t="shared" si="8"/>
        <v>110.06</v>
      </c>
      <c r="BU6" s="36">
        <f t="shared" si="8"/>
        <v>92.76</v>
      </c>
      <c r="BV6" s="36">
        <f t="shared" si="8"/>
        <v>93.28</v>
      </c>
      <c r="BW6" s="36">
        <f t="shared" si="8"/>
        <v>87.51</v>
      </c>
      <c r="BX6" s="36">
        <f t="shared" si="8"/>
        <v>84.77</v>
      </c>
      <c r="BY6" s="36">
        <f t="shared" si="8"/>
        <v>87.11</v>
      </c>
      <c r="BZ6" s="35" t="str">
        <f>IF(BZ7="","",IF(BZ7="-","【-】","【"&amp;SUBSTITUTE(TEXT(BZ7,"#,##0.00"),"-","△")&amp;"】"))</f>
        <v>【103.24】</v>
      </c>
      <c r="CA6" s="36">
        <f>IF(CA7="",NA(),CA7)</f>
        <v>151.80000000000001</v>
      </c>
      <c r="CB6" s="36">
        <f t="shared" ref="CB6:CJ6" si="9">IF(CB7="",NA(),CB7)</f>
        <v>145.29</v>
      </c>
      <c r="CC6" s="36">
        <f t="shared" si="9"/>
        <v>127.95</v>
      </c>
      <c r="CD6" s="36">
        <f t="shared" si="9"/>
        <v>133.34</v>
      </c>
      <c r="CE6" s="36">
        <f t="shared" si="9"/>
        <v>144.38</v>
      </c>
      <c r="CF6" s="36">
        <f t="shared" si="9"/>
        <v>208.67</v>
      </c>
      <c r="CG6" s="36">
        <f t="shared" si="9"/>
        <v>208.29</v>
      </c>
      <c r="CH6" s="36">
        <f t="shared" si="9"/>
        <v>218.42</v>
      </c>
      <c r="CI6" s="36">
        <f t="shared" si="9"/>
        <v>227.27</v>
      </c>
      <c r="CJ6" s="36">
        <f t="shared" si="9"/>
        <v>223.98</v>
      </c>
      <c r="CK6" s="35" t="str">
        <f>IF(CK7="","",IF(CK7="-","【-】","【"&amp;SUBSTITUTE(TEXT(CK7,"#,##0.00"),"-","△")&amp;"】"))</f>
        <v>【168.38】</v>
      </c>
      <c r="CL6" s="36">
        <f>IF(CL7="",NA(),CL7)</f>
        <v>53.12</v>
      </c>
      <c r="CM6" s="36">
        <f t="shared" ref="CM6:CU6" si="10">IF(CM7="",NA(),CM7)</f>
        <v>53.96</v>
      </c>
      <c r="CN6" s="36">
        <f t="shared" si="10"/>
        <v>52.24</v>
      </c>
      <c r="CO6" s="36">
        <f t="shared" si="10"/>
        <v>52.3</v>
      </c>
      <c r="CP6" s="36">
        <f t="shared" si="10"/>
        <v>51.13</v>
      </c>
      <c r="CQ6" s="36">
        <f t="shared" si="10"/>
        <v>49.08</v>
      </c>
      <c r="CR6" s="36">
        <f t="shared" si="10"/>
        <v>49.32</v>
      </c>
      <c r="CS6" s="36">
        <f t="shared" si="10"/>
        <v>50.24</v>
      </c>
      <c r="CT6" s="36">
        <f t="shared" si="10"/>
        <v>50.29</v>
      </c>
      <c r="CU6" s="36">
        <f t="shared" si="10"/>
        <v>49.64</v>
      </c>
      <c r="CV6" s="35" t="str">
        <f>IF(CV7="","",IF(CV7="-","【-】","【"&amp;SUBSTITUTE(TEXT(CV7,"#,##0.00"),"-","△")&amp;"】"))</f>
        <v>【60.00】</v>
      </c>
      <c r="CW6" s="36">
        <f>IF(CW7="",NA(),CW7)</f>
        <v>80.14</v>
      </c>
      <c r="CX6" s="36">
        <f t="shared" ref="CX6:DF6" si="11">IF(CX7="",NA(),CX7)</f>
        <v>79.349999999999994</v>
      </c>
      <c r="CY6" s="36">
        <f t="shared" si="11"/>
        <v>79.47</v>
      </c>
      <c r="CZ6" s="36">
        <f t="shared" si="11"/>
        <v>76.63</v>
      </c>
      <c r="DA6" s="36">
        <f t="shared" si="11"/>
        <v>77.55</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42.25</v>
      </c>
      <c r="DI6" s="36">
        <f t="shared" ref="DI6:DQ6" si="12">IF(DI7="",NA(),DI7)</f>
        <v>43.73</v>
      </c>
      <c r="DJ6" s="36">
        <f t="shared" si="12"/>
        <v>45.74</v>
      </c>
      <c r="DK6" s="36">
        <f t="shared" si="12"/>
        <v>47.63</v>
      </c>
      <c r="DL6" s="36">
        <f t="shared" si="12"/>
        <v>49.09</v>
      </c>
      <c r="DM6" s="36">
        <f t="shared" si="12"/>
        <v>47.44</v>
      </c>
      <c r="DN6" s="36">
        <f t="shared" si="12"/>
        <v>48.3</v>
      </c>
      <c r="DO6" s="36">
        <f t="shared" si="12"/>
        <v>45.14</v>
      </c>
      <c r="DP6" s="36">
        <f t="shared" si="12"/>
        <v>45.85</v>
      </c>
      <c r="DQ6" s="36">
        <f t="shared" si="12"/>
        <v>47.31</v>
      </c>
      <c r="DR6" s="35" t="str">
        <f>IF(DR7="","",IF(DR7="-","【-】","【"&amp;SUBSTITUTE(TEXT(DR7,"#,##0.00"),"-","△")&amp;"】"))</f>
        <v>【49.59】</v>
      </c>
      <c r="DS6" s="36">
        <f>IF(DS7="",NA(),DS7)</f>
        <v>28.73</v>
      </c>
      <c r="DT6" s="36">
        <f t="shared" ref="DT6:EB6" si="13">IF(DT7="",NA(),DT7)</f>
        <v>28.27</v>
      </c>
      <c r="DU6" s="36">
        <f t="shared" si="13"/>
        <v>27.49</v>
      </c>
      <c r="DV6" s="35">
        <f t="shared" si="13"/>
        <v>0</v>
      </c>
      <c r="DW6" s="36">
        <f t="shared" si="13"/>
        <v>29.65</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6">
        <f t="shared" ref="EE6:EM6" si="14">IF(EE7="",NA(),EE7)</f>
        <v>0.54</v>
      </c>
      <c r="EF6" s="36">
        <f t="shared" si="14"/>
        <v>0.91</v>
      </c>
      <c r="EG6" s="35">
        <f t="shared" si="14"/>
        <v>0</v>
      </c>
      <c r="EH6" s="36">
        <f t="shared" si="14"/>
        <v>2.2400000000000002</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263435</v>
      </c>
      <c r="D7" s="38">
        <v>46</v>
      </c>
      <c r="E7" s="38">
        <v>1</v>
      </c>
      <c r="F7" s="38">
        <v>0</v>
      </c>
      <c r="G7" s="38">
        <v>1</v>
      </c>
      <c r="H7" s="38" t="s">
        <v>93</v>
      </c>
      <c r="I7" s="38" t="s">
        <v>94</v>
      </c>
      <c r="J7" s="38" t="s">
        <v>95</v>
      </c>
      <c r="K7" s="38" t="s">
        <v>96</v>
      </c>
      <c r="L7" s="38" t="s">
        <v>97</v>
      </c>
      <c r="M7" s="38" t="s">
        <v>98</v>
      </c>
      <c r="N7" s="39" t="s">
        <v>99</v>
      </c>
      <c r="O7" s="39">
        <v>87.93</v>
      </c>
      <c r="P7" s="39">
        <v>69.900000000000006</v>
      </c>
      <c r="Q7" s="39">
        <v>2866</v>
      </c>
      <c r="R7" s="39">
        <v>7402</v>
      </c>
      <c r="S7" s="39">
        <v>18.04</v>
      </c>
      <c r="T7" s="39">
        <v>410.31</v>
      </c>
      <c r="U7" s="39">
        <v>5168</v>
      </c>
      <c r="V7" s="39">
        <v>2</v>
      </c>
      <c r="W7" s="39">
        <v>2584</v>
      </c>
      <c r="X7" s="39">
        <v>111.58</v>
      </c>
      <c r="Y7" s="39">
        <v>110.34</v>
      </c>
      <c r="Z7" s="39">
        <v>121.84</v>
      </c>
      <c r="AA7" s="39">
        <v>123.01</v>
      </c>
      <c r="AB7" s="39">
        <v>117.09</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515.25</v>
      </c>
      <c r="AU7" s="39">
        <v>449.35</v>
      </c>
      <c r="AV7" s="39">
        <v>484.16</v>
      </c>
      <c r="AW7" s="39">
        <v>613.27</v>
      </c>
      <c r="AX7" s="39">
        <v>693.43</v>
      </c>
      <c r="AY7" s="39">
        <v>416.14</v>
      </c>
      <c r="AZ7" s="39">
        <v>371.89</v>
      </c>
      <c r="BA7" s="39">
        <v>293.23</v>
      </c>
      <c r="BB7" s="39">
        <v>300.14</v>
      </c>
      <c r="BC7" s="39">
        <v>301.04000000000002</v>
      </c>
      <c r="BD7" s="39">
        <v>264.97000000000003</v>
      </c>
      <c r="BE7" s="39">
        <v>267.99</v>
      </c>
      <c r="BF7" s="39">
        <v>234.43</v>
      </c>
      <c r="BG7" s="39">
        <v>219.4</v>
      </c>
      <c r="BH7" s="39">
        <v>194.57</v>
      </c>
      <c r="BI7" s="39">
        <v>196.97</v>
      </c>
      <c r="BJ7" s="39">
        <v>487.22</v>
      </c>
      <c r="BK7" s="39">
        <v>483.11</v>
      </c>
      <c r="BL7" s="39">
        <v>542.29999999999995</v>
      </c>
      <c r="BM7" s="39">
        <v>566.65</v>
      </c>
      <c r="BN7" s="39">
        <v>551.62</v>
      </c>
      <c r="BO7" s="39">
        <v>266.61</v>
      </c>
      <c r="BP7" s="39">
        <v>92.84</v>
      </c>
      <c r="BQ7" s="39">
        <v>97.44</v>
      </c>
      <c r="BR7" s="39">
        <v>116.02</v>
      </c>
      <c r="BS7" s="39">
        <v>118.68</v>
      </c>
      <c r="BT7" s="39">
        <v>110.06</v>
      </c>
      <c r="BU7" s="39">
        <v>92.76</v>
      </c>
      <c r="BV7" s="39">
        <v>93.28</v>
      </c>
      <c r="BW7" s="39">
        <v>87.51</v>
      </c>
      <c r="BX7" s="39">
        <v>84.77</v>
      </c>
      <c r="BY7" s="39">
        <v>87.11</v>
      </c>
      <c r="BZ7" s="39">
        <v>103.24</v>
      </c>
      <c r="CA7" s="39">
        <v>151.80000000000001</v>
      </c>
      <c r="CB7" s="39">
        <v>145.29</v>
      </c>
      <c r="CC7" s="39">
        <v>127.95</v>
      </c>
      <c r="CD7" s="39">
        <v>133.34</v>
      </c>
      <c r="CE7" s="39">
        <v>144.38</v>
      </c>
      <c r="CF7" s="39">
        <v>208.67</v>
      </c>
      <c r="CG7" s="39">
        <v>208.29</v>
      </c>
      <c r="CH7" s="39">
        <v>218.42</v>
      </c>
      <c r="CI7" s="39">
        <v>227.27</v>
      </c>
      <c r="CJ7" s="39">
        <v>223.98</v>
      </c>
      <c r="CK7" s="39">
        <v>168.38</v>
      </c>
      <c r="CL7" s="39">
        <v>53.12</v>
      </c>
      <c r="CM7" s="39">
        <v>53.96</v>
      </c>
      <c r="CN7" s="39">
        <v>52.24</v>
      </c>
      <c r="CO7" s="39">
        <v>52.3</v>
      </c>
      <c r="CP7" s="39">
        <v>51.13</v>
      </c>
      <c r="CQ7" s="39">
        <v>49.08</v>
      </c>
      <c r="CR7" s="39">
        <v>49.32</v>
      </c>
      <c r="CS7" s="39">
        <v>50.24</v>
      </c>
      <c r="CT7" s="39">
        <v>50.29</v>
      </c>
      <c r="CU7" s="39">
        <v>49.64</v>
      </c>
      <c r="CV7" s="39">
        <v>60</v>
      </c>
      <c r="CW7" s="39">
        <v>80.14</v>
      </c>
      <c r="CX7" s="39">
        <v>79.349999999999994</v>
      </c>
      <c r="CY7" s="39">
        <v>79.47</v>
      </c>
      <c r="CZ7" s="39">
        <v>76.63</v>
      </c>
      <c r="DA7" s="39">
        <v>77.55</v>
      </c>
      <c r="DB7" s="39">
        <v>79.3</v>
      </c>
      <c r="DC7" s="39">
        <v>79.34</v>
      </c>
      <c r="DD7" s="39">
        <v>78.650000000000006</v>
      </c>
      <c r="DE7" s="39">
        <v>77.73</v>
      </c>
      <c r="DF7" s="39">
        <v>78.09</v>
      </c>
      <c r="DG7" s="39">
        <v>89.8</v>
      </c>
      <c r="DH7" s="39">
        <v>42.25</v>
      </c>
      <c r="DI7" s="39">
        <v>43.73</v>
      </c>
      <c r="DJ7" s="39">
        <v>45.74</v>
      </c>
      <c r="DK7" s="39">
        <v>47.63</v>
      </c>
      <c r="DL7" s="39">
        <v>49.09</v>
      </c>
      <c r="DM7" s="39">
        <v>47.44</v>
      </c>
      <c r="DN7" s="39">
        <v>48.3</v>
      </c>
      <c r="DO7" s="39">
        <v>45.14</v>
      </c>
      <c r="DP7" s="39">
        <v>45.85</v>
      </c>
      <c r="DQ7" s="39">
        <v>47.31</v>
      </c>
      <c r="DR7" s="39">
        <v>49.59</v>
      </c>
      <c r="DS7" s="39">
        <v>28.73</v>
      </c>
      <c r="DT7" s="39">
        <v>28.27</v>
      </c>
      <c r="DU7" s="39">
        <v>27.49</v>
      </c>
      <c r="DV7" s="39">
        <v>0</v>
      </c>
      <c r="DW7" s="39">
        <v>29.65</v>
      </c>
      <c r="DX7" s="39">
        <v>11.16</v>
      </c>
      <c r="DY7" s="39">
        <v>12.43</v>
      </c>
      <c r="DZ7" s="39">
        <v>13.58</v>
      </c>
      <c r="EA7" s="39">
        <v>14.13</v>
      </c>
      <c r="EB7" s="39">
        <v>16.77</v>
      </c>
      <c r="EC7" s="39">
        <v>19.440000000000001</v>
      </c>
      <c r="ED7" s="39">
        <v>0</v>
      </c>
      <c r="EE7" s="39">
        <v>0.54</v>
      </c>
      <c r="EF7" s="39">
        <v>0.91</v>
      </c>
      <c r="EG7" s="39">
        <v>0</v>
      </c>
      <c r="EH7" s="39">
        <v>2.2400000000000002</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正野　和馬</dc:creator>
  <cp:lastModifiedBy>山﨑　泰路</cp:lastModifiedBy>
  <cp:lastPrinted>2021-02-15T06:54:27Z</cp:lastPrinted>
  <dcterms:created xsi:type="dcterms:W3CDTF">2021-02-15T02:38:27Z</dcterms:created>
  <dcterms:modified xsi:type="dcterms:W3CDTF">2021-02-18T01:00:11Z</dcterms:modified>
</cp:coreProperties>
</file>