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17 久御山町\02 公共下水\"/>
    </mc:Choice>
  </mc:AlternateContent>
  <xr:revisionPtr revIDLastSave="0" documentId="8_{DFB4CF3D-9864-4A0F-AA00-3AEEE759AD18}" xr6:coauthVersionLast="36" xr6:coauthVersionMax="36" xr10:uidLastSave="{00000000-0000-0000-0000-000000000000}"/>
  <workbookProtection workbookAlgorithmName="SHA-512" workbookHashValue="lJXCuitjW3XCRjN8L+DKxah8aoyx3zvZM/my2PgdMj1NfWsvTCaK8D9rFZe7MM4qxSHLgbVE4MLdAtSrUTYkGg==" workbookSaltValue="6ge32TBjNUx+/EOYDL90ww==" workbookSpinCount="100000" lockStructure="1"/>
  <bookViews>
    <workbookView xWindow="0" yWindow="0" windowWidth="19200" windowHeight="6735" xr2:uid="{00000000-000D-0000-FFFF-FFFF00000000}"/>
  </bookViews>
  <sheets>
    <sheet name="法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AL8" i="4"/>
  <c r="AD8" i="4"/>
  <c r="W8" i="4"/>
  <c r="P8" i="4"/>
  <c r="I8" i="4"/>
  <c r="B8" i="4"/>
</calcChain>
</file>

<file path=xl/sharedStrings.xml><?xml version="1.0" encoding="utf-8"?>
<sst xmlns="http://schemas.openxmlformats.org/spreadsheetml/2006/main" count="278" uniqueCount="115">
  <si>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</si>
  <si>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</si>
  <si>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</si>
  <si>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</si>
  <si>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</si>
  <si>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</si>
  <si>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</si>
  <si>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</si>
  <si>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</si>
  <si>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</si>
  <si>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</si>
  <si>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</si>
  <si>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</si>
  <si>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</si>
  <si>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</si>
  <si>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</si>
  <si>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</si>
  <si>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</si>
  <si>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</si>
  <si>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</si>
  <si>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</si>
  <si>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</si>
  <si>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</si>
  <si>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</si>
  <si>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</si>
  <si>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Cc1</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</si>
  <si>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</si>
  <si>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</si>
  <si>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</si>
  <si>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</si>
  <si>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</si>
  <si>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</si>
  <si>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</si>
  <si>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</si>
  <si>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</si>
  <si>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</si>
  <si>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</si>
  <si>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</si>
  <si>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</si>
  <si>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</si>
  <si>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</si>
  <si>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</si>
  <si>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</si>
  <si>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</si>
  <si>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</si>
  <si>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</si>
  <si>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</si>
  <si>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</si>
  <si>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</si>
  <si>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</si>
  <si>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</si>
  <si>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</si>
  <si>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</si>
  <si>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</si>
  <si>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</si>
  <si>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</si>
  <si>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</si>
  <si>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</si>
  <si>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</si>
  <si>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</si>
  <si>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</si>
  <si>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</si>
  <si>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</si>
  <si>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</si>
  <si>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</si>
  <si>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</si>
  <si>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</si>
  <si>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</si>
  <si>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</si>
  <si>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</si>
  <si>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</si>
  <si>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</si>
  <si>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</si>
  <si>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</si>
  <si>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</si>
  <si>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</si>
  <si>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</si>
  <si>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</si>
  <si>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</si>
  <si>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</si>
  <si>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</si>
  <si>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</si>
  <si>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</si>
  <si>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</si>
  <si>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</si>
  <si>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</si>
  <si>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</si>
  <si>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</si>
  <si>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</si>
  <si>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</si>
  <si>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</si>
  <si>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</si>
  <si>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</si>
  <si>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</si>
  <si>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</si>
  <si>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</si>
  <si>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</si>
  <si>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京都府　久御山町</t>
  </si>
  <si>
    <t>法適用</t>
  </si>
  <si>
    <t>下水道事業</t>
  </si>
  <si>
    <t>公共下水道</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</si>
  <si>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</si>
  <si>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</si>
  <si>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</si>
  <si>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</si>
  <si>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</si>
  <si>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</si>
  <si>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</si>
  <si>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</si>
  <si>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</si>
  <si>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</si>
  <si>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</si>
  <si>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xml:space="preserve">前年度は大口使用者の下水道使用量が一時的に大幅に減少したため下水道使用料収入が減少し、経常赤字を計上することとなったが、令和元年度は、下水道使用量が一定回復し、下水道使用料収入が増収となったため、経常黒字を計上することとなった。
流動比率は97.62％と、全国平均値及び類似団体平均値を上回っているが、依然100％を下回っており、支払能力が十分ではない状況と言える。
企業債残高対事業規模比率は477.97％と、全国平均値及び類似団体平均値比較でも良好であり、また、本町では下水道整備が概ね完了していることから、今後は減少傾向となることが見込まれる。
経費回収率は89.36％と、類似団体平均値をやや上回っているものの、常に100％を下回っており、使用料収入で経費がまかなえていない状況である。
汚水処理原価は139.63円/㎥と、類似団体平均値と比較して大幅に良好な値となっている。
汚水処理原価が良好な値であるにもかかわらず経費回収率が100％を下回っていることから、本町の使用料水準は低い状況と言える。
</t>
    <rPh sb="0" eb="3">
      <t>ゼンネンド</t>
    </rPh>
    <rPh sb="4" eb="6">
      <t>オオグチ</t>
    </rPh>
    <rPh sb="6" eb="9">
      <t>シヨウシャ</t>
    </rPh>
    <rPh sb="10" eb="13">
      <t>ゲスイドウ</t>
    </rPh>
    <rPh sb="13" eb="16">
      <t>シヨウリョウ</t>
    </rPh>
    <rPh sb="17" eb="19">
      <t>イチジ</t>
    </rPh>
    <rPh sb="19" eb="20">
      <t>テキ</t>
    </rPh>
    <rPh sb="21" eb="23">
      <t>オオハバ</t>
    </rPh>
    <rPh sb="24" eb="26">
      <t>ゲンショウ</t>
    </rPh>
    <rPh sb="30" eb="33">
      <t>ゲスイドウ</t>
    </rPh>
    <rPh sb="33" eb="36">
      <t>シヨウリョウ</t>
    </rPh>
    <rPh sb="36" eb="38">
      <t>シュウニュウ</t>
    </rPh>
    <rPh sb="39" eb="41">
      <t>ゲンショウ</t>
    </rPh>
    <rPh sb="43" eb="45">
      <t>ケイジョウ</t>
    </rPh>
    <rPh sb="45" eb="47">
      <t>アカジ</t>
    </rPh>
    <rPh sb="48" eb="50">
      <t>ケイジョウ</t>
    </rPh>
    <rPh sb="60" eb="62">
      <t>レイワ</t>
    </rPh>
    <rPh sb="62" eb="65">
      <t>ガンネンド</t>
    </rPh>
    <rPh sb="67" eb="70">
      <t>ゲスイドウ</t>
    </rPh>
    <rPh sb="70" eb="73">
      <t>シヨウリョウ</t>
    </rPh>
    <rPh sb="74" eb="76">
      <t>イッテイ</t>
    </rPh>
    <rPh sb="76" eb="78">
      <t>カイフク</t>
    </rPh>
    <rPh sb="80" eb="83">
      <t>ゲスイドウ</t>
    </rPh>
    <rPh sb="83" eb="86">
      <t>シヨウリョウ</t>
    </rPh>
    <rPh sb="86" eb="88">
      <t>シュウニュウ</t>
    </rPh>
    <rPh sb="89" eb="91">
      <t>ゾウシュウ</t>
    </rPh>
    <rPh sb="98" eb="100">
      <t>ケイジョウ</t>
    </rPh>
    <rPh sb="100" eb="102">
      <t>クロジ</t>
    </rPh>
    <rPh sb="103" eb="105">
      <t>ケイジョウ</t>
    </rPh>
    <rPh sb="115" eb="117">
      <t>リュウドウ</t>
    </rPh>
    <rPh sb="117" eb="119">
      <t>ヒリツ</t>
    </rPh>
    <rPh sb="128" eb="130">
      <t>ゼンコク</t>
    </rPh>
    <rPh sb="130" eb="132">
      <t>ヘイキン</t>
    </rPh>
    <rPh sb="132" eb="133">
      <t>チ</t>
    </rPh>
    <rPh sb="133" eb="134">
      <t>オヨ</t>
    </rPh>
    <rPh sb="135" eb="137">
      <t>ルイジ</t>
    </rPh>
    <rPh sb="137" eb="139">
      <t>ダンタイ</t>
    </rPh>
    <rPh sb="139" eb="141">
      <t>ヘイキン</t>
    </rPh>
    <rPh sb="141" eb="142">
      <t>チ</t>
    </rPh>
    <rPh sb="143" eb="145">
      <t>ウワマワ</t>
    </rPh>
    <rPh sb="151" eb="153">
      <t>イゼン</t>
    </rPh>
    <rPh sb="158" eb="160">
      <t>シタマワ</t>
    </rPh>
    <rPh sb="165" eb="167">
      <t>シハラ</t>
    </rPh>
    <rPh sb="167" eb="169">
      <t>ノウリョク</t>
    </rPh>
    <rPh sb="170" eb="172">
      <t>ジュウブン</t>
    </rPh>
    <rPh sb="176" eb="178">
      <t>ジョウキョウ</t>
    </rPh>
    <rPh sb="179" eb="180">
      <t>イ</t>
    </rPh>
    <rPh sb="184" eb="187">
      <t>キギョウサイ</t>
    </rPh>
    <rPh sb="187" eb="189">
      <t>ザンダカ</t>
    </rPh>
    <rPh sb="189" eb="190">
      <t>タイ</t>
    </rPh>
    <rPh sb="190" eb="192">
      <t>ジギョウ</t>
    </rPh>
    <rPh sb="192" eb="194">
      <t>キボ</t>
    </rPh>
    <rPh sb="194" eb="196">
      <t>ヒリツ</t>
    </rPh>
    <rPh sb="220" eb="222">
      <t>ヒカク</t>
    </rPh>
    <rPh sb="224" eb="226">
      <t>リョウコウ</t>
    </rPh>
    <rPh sb="233" eb="235">
      <t>ホンチョウ</t>
    </rPh>
    <rPh sb="237" eb="240">
      <t>ゲスイドウ</t>
    </rPh>
    <rPh sb="240" eb="242">
      <t>セイビ</t>
    </rPh>
    <rPh sb="243" eb="244">
      <t>オオム</t>
    </rPh>
    <rPh sb="245" eb="247">
      <t>カンリョウ</t>
    </rPh>
    <rPh sb="256" eb="258">
      <t>コンゴ</t>
    </rPh>
    <rPh sb="259" eb="261">
      <t>ゲンショウ</t>
    </rPh>
    <rPh sb="261" eb="263">
      <t>ケイコウ</t>
    </rPh>
    <rPh sb="269" eb="271">
      <t>ミコ</t>
    </rPh>
    <rPh sb="276" eb="278">
      <t>ケイヒ</t>
    </rPh>
    <rPh sb="278" eb="281">
      <t>カイシュウリツ</t>
    </rPh>
    <rPh sb="290" eb="292">
      <t>ルイジ</t>
    </rPh>
    <rPh sb="292" eb="294">
      <t>ダンタイ</t>
    </rPh>
    <rPh sb="294" eb="296">
      <t>ヘイキン</t>
    </rPh>
    <rPh sb="296" eb="297">
      <t>チ</t>
    </rPh>
    <rPh sb="300" eb="302">
      <t>ウワマワ</t>
    </rPh>
    <rPh sb="310" eb="311">
      <t>ツネ</t>
    </rPh>
    <rPh sb="317" eb="319">
      <t>シタマワ</t>
    </rPh>
    <rPh sb="324" eb="327">
      <t>シヨウリョウ</t>
    </rPh>
    <rPh sb="327" eb="329">
      <t>シュウニュウ</t>
    </rPh>
    <rPh sb="330" eb="332">
      <t>ケイヒ</t>
    </rPh>
    <rPh sb="341" eb="343">
      <t>ジョウキョウ</t>
    </rPh>
    <rPh sb="348" eb="350">
      <t>オスイ</t>
    </rPh>
    <rPh sb="350" eb="352">
      <t>ショリ</t>
    </rPh>
    <rPh sb="352" eb="354">
      <t>ゲンカ</t>
    </rPh>
    <rPh sb="361" eb="362">
      <t>エン</t>
    </rPh>
    <rPh sb="366" eb="368">
      <t>ルイジ</t>
    </rPh>
    <rPh sb="368" eb="370">
      <t>ダンタイ</t>
    </rPh>
    <rPh sb="370" eb="373">
      <t>ヘイキンチ</t>
    </rPh>
    <rPh sb="374" eb="376">
      <t>ヒカク</t>
    </rPh>
    <rPh sb="378" eb="380">
      <t>オオハバ</t>
    </rPh>
    <rPh sb="381" eb="383">
      <t>リョウコウ</t>
    </rPh>
    <rPh sb="384" eb="385">
      <t>アタイ</t>
    </rPh>
    <rPh sb="393" eb="395">
      <t>オスイ</t>
    </rPh>
    <rPh sb="395" eb="397">
      <t>ショリ</t>
    </rPh>
    <rPh sb="397" eb="399">
      <t>ゲンカ</t>
    </rPh>
    <rPh sb="400" eb="402">
      <t>リョウコウ</t>
    </rPh>
    <rPh sb="403" eb="404">
      <t>アタイ</t>
    </rPh>
    <rPh sb="414" eb="416">
      <t>ケイヒ</t>
    </rPh>
    <rPh sb="416" eb="419">
      <t>カイシュウリツ</t>
    </rPh>
    <rPh sb="425" eb="427">
      <t>シタマワ</t>
    </rPh>
    <rPh sb="436" eb="438">
      <t>ホンチョウ</t>
    </rPh>
    <rPh sb="439" eb="442">
      <t>シヨウリョウ</t>
    </rPh>
    <rPh sb="442" eb="444">
      <t>スイジュン</t>
    </rPh>
    <rPh sb="445" eb="446">
      <t>ヒク</t>
    </rPh>
    <rPh sb="447" eb="449">
      <t>ジョウキョウ</t>
    </rPh>
    <rPh sb="450" eb="451">
      <t>イ</t>
    </rPh>
    <phoneticPr fontId="1"/>
  </si>
  <si>
    <t>本町下水道事業は、平成29年度に法適用したところであるため、有形固定資産減価償却率は低い数値となっている。
また、本町下水道事業は、平成元年度から供用を開始しており、供用開始からそれほどの年月が経過していないため、老朽化が直ちに問題となる状況ではないが、一部、供用開始以前に民間開発により敷設されたものを本町で引き受けたものが標準耐用年数の50年を経過しており、令和元年度は管渠老朽化率が3.43％となった。
今後は、平成30年度に策定したストックマネジメント計画及び令和２年度から策定を進めている下水道ビジョン及び経営戦略に基づき、適切な維持管理を行い、計画的かつ効率的な修繕改築を進めていく。</t>
    <rPh sb="9" eb="11">
      <t>ヘイセイ</t>
    </rPh>
    <rPh sb="13" eb="15">
      <t>ネンド</t>
    </rPh>
    <rPh sb="16" eb="19">
      <t>ホウテキヨウ</t>
    </rPh>
    <rPh sb="30" eb="32">
      <t>ユウケイ</t>
    </rPh>
    <rPh sb="32" eb="36">
      <t>コテイシサン</t>
    </rPh>
    <rPh sb="36" eb="38">
      <t>ゲンカ</t>
    </rPh>
    <rPh sb="38" eb="40">
      <t>ショウキャク</t>
    </rPh>
    <rPh sb="40" eb="41">
      <t>リツ</t>
    </rPh>
    <rPh sb="42" eb="43">
      <t>ヒク</t>
    </rPh>
    <rPh sb="44" eb="46">
      <t>スウチ</t>
    </rPh>
    <rPh sb="66" eb="68">
      <t>ヘイセイ</t>
    </rPh>
    <rPh sb="68" eb="71">
      <t>ガンネンド</t>
    </rPh>
    <rPh sb="73" eb="75">
      <t>キョウヨウ</t>
    </rPh>
    <rPh sb="76" eb="78">
      <t>カイシ</t>
    </rPh>
    <rPh sb="83" eb="85">
      <t>キョウヨウ</t>
    </rPh>
    <rPh sb="85" eb="87">
      <t>カイシ</t>
    </rPh>
    <rPh sb="94" eb="96">
      <t>ネンゲツ</t>
    </rPh>
    <rPh sb="97" eb="99">
      <t>ケイカ</t>
    </rPh>
    <rPh sb="107" eb="110">
      <t>ロウキュウカ</t>
    </rPh>
    <rPh sb="111" eb="112">
      <t>タダ</t>
    </rPh>
    <rPh sb="114" eb="116">
      <t>モンダイ</t>
    </rPh>
    <rPh sb="119" eb="121">
      <t>ジョウキョウ</t>
    </rPh>
    <rPh sb="127" eb="129">
      <t>イチブ</t>
    </rPh>
    <rPh sb="130" eb="132">
      <t>キョウヨウ</t>
    </rPh>
    <rPh sb="132" eb="134">
      <t>カイシ</t>
    </rPh>
    <rPh sb="134" eb="136">
      <t>イゼン</t>
    </rPh>
    <rPh sb="137" eb="139">
      <t>ミンカン</t>
    </rPh>
    <rPh sb="139" eb="141">
      <t>カイハツ</t>
    </rPh>
    <rPh sb="144" eb="146">
      <t>フセツ</t>
    </rPh>
    <rPh sb="152" eb="154">
      <t>ホンチョウ</t>
    </rPh>
    <rPh sb="155" eb="156">
      <t>ヒ</t>
    </rPh>
    <rPh sb="157" eb="158">
      <t>ウ</t>
    </rPh>
    <rPh sb="163" eb="165">
      <t>ヒョウジュン</t>
    </rPh>
    <rPh sb="165" eb="167">
      <t>タイヨウ</t>
    </rPh>
    <rPh sb="167" eb="169">
      <t>ネンスウ</t>
    </rPh>
    <rPh sb="172" eb="173">
      <t>ネン</t>
    </rPh>
    <rPh sb="174" eb="176">
      <t>ケイカ</t>
    </rPh>
    <rPh sb="181" eb="183">
      <t>レイワ</t>
    </rPh>
    <rPh sb="183" eb="186">
      <t>ガンネンド</t>
    </rPh>
    <rPh sb="187" eb="189">
      <t>カンキョ</t>
    </rPh>
    <rPh sb="189" eb="192">
      <t>ロウキュウカ</t>
    </rPh>
    <rPh sb="192" eb="193">
      <t>リツ</t>
    </rPh>
    <rPh sb="205" eb="207">
      <t>コンゴ</t>
    </rPh>
    <rPh sb="209" eb="211">
      <t>ヘイセイ</t>
    </rPh>
    <rPh sb="213" eb="215">
      <t>ネンド</t>
    </rPh>
    <rPh sb="216" eb="218">
      <t>サクテイ</t>
    </rPh>
    <rPh sb="230" eb="232">
      <t>ケイカク</t>
    </rPh>
    <rPh sb="232" eb="233">
      <t>オヨ</t>
    </rPh>
    <rPh sb="234" eb="236">
      <t>レイワ</t>
    </rPh>
    <rPh sb="237" eb="239">
      <t>ネンド</t>
    </rPh>
    <rPh sb="241" eb="243">
      <t>サクテイ</t>
    </rPh>
    <rPh sb="244" eb="245">
      <t>スス</t>
    </rPh>
    <rPh sb="249" eb="252">
      <t>ゲスイドウ</t>
    </rPh>
    <rPh sb="256" eb="257">
      <t>オヨ</t>
    </rPh>
    <rPh sb="258" eb="260">
      <t>ケイエイ</t>
    </rPh>
    <rPh sb="260" eb="262">
      <t>センリャク</t>
    </rPh>
    <rPh sb="263" eb="264">
      <t>モト</t>
    </rPh>
    <rPh sb="267" eb="269">
      <t>テキセツ</t>
    </rPh>
    <rPh sb="270" eb="272">
      <t>イジ</t>
    </rPh>
    <rPh sb="272" eb="274">
      <t>カンリ</t>
    </rPh>
    <rPh sb="275" eb="276">
      <t>オコナ</t>
    </rPh>
    <rPh sb="278" eb="281">
      <t>ケイカクテキ</t>
    </rPh>
    <rPh sb="283" eb="285">
      <t>コウリツ</t>
    </rPh>
    <rPh sb="285" eb="286">
      <t>テキ</t>
    </rPh>
    <rPh sb="287" eb="289">
      <t>シュウゼン</t>
    </rPh>
    <rPh sb="289" eb="291">
      <t>カイチク</t>
    </rPh>
    <rPh sb="292" eb="293">
      <t>スス</t>
    </rPh>
    <phoneticPr fontId="1"/>
  </si>
  <si>
    <t>令和元年度は経常黒字を計上することとなったものの、依然として経費回収率は100％を下回っており、また、今後、人口減少や節水機器のさらなる普及により有収水量の減少、使用料収入の減少が見込まれる。
本町下水道事業は、平成元年度から供用を開始しており、管渠の老朽化については直ちに問題となる状況ではないが、今後、長期的に計画的かつ効率的な修繕改築を進めるためには、その財源の確保が必要となる。
令和２年度から策定を進めている下水道ビジョン及び経営戦略の検討のなかで、その財源のあり方についても検討を行い、安定的で持続可能な事業運営を目指していく。</t>
    <rPh sb="0" eb="2">
      <t>レイワ</t>
    </rPh>
    <rPh sb="2" eb="5">
      <t>ガンネンド</t>
    </rPh>
    <rPh sb="6" eb="8">
      <t>ケイジョウ</t>
    </rPh>
    <rPh sb="8" eb="10">
      <t>クロジ</t>
    </rPh>
    <rPh sb="11" eb="13">
      <t>ケイジョウ</t>
    </rPh>
    <rPh sb="25" eb="27">
      <t>イゼン</t>
    </rPh>
    <rPh sb="30" eb="32">
      <t>ケイヒ</t>
    </rPh>
    <rPh sb="32" eb="35">
      <t>カイシュウリツ</t>
    </rPh>
    <rPh sb="41" eb="43">
      <t>シタマワ</t>
    </rPh>
    <rPh sb="51" eb="53">
      <t>コンゴ</t>
    </rPh>
    <rPh sb="54" eb="56">
      <t>ジンコウ</t>
    </rPh>
    <rPh sb="56" eb="58">
      <t>ゲンショウ</t>
    </rPh>
    <rPh sb="59" eb="61">
      <t>セッスイ</t>
    </rPh>
    <rPh sb="61" eb="63">
      <t>キキ</t>
    </rPh>
    <rPh sb="68" eb="70">
      <t>フキュウ</t>
    </rPh>
    <rPh sb="73" eb="75">
      <t>ユウシュウ</t>
    </rPh>
    <rPh sb="75" eb="77">
      <t>スイリョウ</t>
    </rPh>
    <rPh sb="78" eb="80">
      <t>ゲンショウ</t>
    </rPh>
    <rPh sb="81" eb="84">
      <t>シヨウリョウ</t>
    </rPh>
    <rPh sb="84" eb="86">
      <t>シュウニュウ</t>
    </rPh>
    <rPh sb="87" eb="89">
      <t>ゲンショウ</t>
    </rPh>
    <rPh sb="90" eb="92">
      <t>ミコ</t>
    </rPh>
    <rPh sb="97" eb="99">
      <t>ホンチョウ</t>
    </rPh>
    <rPh sb="99" eb="102">
      <t>ゲスイドウ</t>
    </rPh>
    <rPh sb="102" eb="104">
      <t>ジギョウ</t>
    </rPh>
    <rPh sb="106" eb="108">
      <t>ヘイセイ</t>
    </rPh>
    <rPh sb="108" eb="111">
      <t>ガンネンド</t>
    </rPh>
    <rPh sb="113" eb="115">
      <t>キョウヨウ</t>
    </rPh>
    <rPh sb="116" eb="118">
      <t>カイシ</t>
    </rPh>
    <rPh sb="123" eb="125">
      <t>カンキョ</t>
    </rPh>
    <rPh sb="126" eb="129">
      <t>ロウキュウカ</t>
    </rPh>
    <rPh sb="134" eb="135">
      <t>タダ</t>
    </rPh>
    <rPh sb="137" eb="139">
      <t>モンダイ</t>
    </rPh>
    <rPh sb="142" eb="144">
      <t>ジョウキョウ</t>
    </rPh>
    <rPh sb="150" eb="152">
      <t>コンゴ</t>
    </rPh>
    <rPh sb="153" eb="156">
      <t>チョウキテキ</t>
    </rPh>
    <rPh sb="157" eb="160">
      <t>ケイカクテキ</t>
    </rPh>
    <rPh sb="162" eb="164">
      <t>コウリツ</t>
    </rPh>
    <rPh sb="164" eb="165">
      <t>テキ</t>
    </rPh>
    <rPh sb="166" eb="168">
      <t>シュウゼン</t>
    </rPh>
    <rPh sb="168" eb="170">
      <t>カイチク</t>
    </rPh>
    <rPh sb="171" eb="172">
      <t>スス</t>
    </rPh>
    <rPh sb="181" eb="183">
      <t>ザイゲン</t>
    </rPh>
    <rPh sb="184" eb="186">
      <t>カクホ</t>
    </rPh>
    <rPh sb="187" eb="189">
      <t>ヒツヨウ</t>
    </rPh>
    <rPh sb="194" eb="196">
      <t>レイワ</t>
    </rPh>
    <rPh sb="197" eb="199">
      <t>ネンド</t>
    </rPh>
    <rPh sb="201" eb="203">
      <t>サクテイ</t>
    </rPh>
    <rPh sb="204" eb="205">
      <t>スス</t>
    </rPh>
    <rPh sb="209" eb="212">
      <t>ゲスイドウ</t>
    </rPh>
    <rPh sb="216" eb="217">
      <t>オヨ</t>
    </rPh>
    <rPh sb="218" eb="220">
      <t>ケイエイ</t>
    </rPh>
    <rPh sb="220" eb="222">
      <t>センリャク</t>
    </rPh>
    <rPh sb="223" eb="225">
      <t>ケントウ</t>
    </rPh>
    <rPh sb="232" eb="234">
      <t>ザイゲン</t>
    </rPh>
    <rPh sb="237" eb="238">
      <t>カタ</t>
    </rPh>
    <rPh sb="243" eb="245">
      <t>ケントウ</t>
    </rPh>
    <rPh sb="246" eb="247">
      <t>オコナ</t>
    </rPh>
    <rPh sb="249" eb="252">
      <t>アンテイテキ</t>
    </rPh>
    <rPh sb="253" eb="255">
      <t>ジゾク</t>
    </rPh>
    <rPh sb="255" eb="257">
      <t>カノウ</t>
    </rPh>
    <rPh sb="258" eb="260">
      <t>ジギョウ</t>
    </rPh>
    <rPh sb="260" eb="262">
      <t>ウンエイ</t>
    </rPh>
    <rPh sb="263" eb="265">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</si>
</sst>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71-42A4-8CA4-55F7965B52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0.13</c:v>
                </c:pt>
                <c:pt idx="4">
                  <c:v>0.17</c:v>
                </c:pt>
              </c:numCache>
            </c:numRef>
          </c:val>
          <c:smooth val="0"/>
          <c:extLst>
            <c:ext xmlns:c16="http://schemas.microsoft.com/office/drawing/2014/chart" uri="{C3380CC4-5D6E-409C-BE32-E72D297353CC}">
              <c16:uniqueId val="{00000001-C771-42A4-8CA4-55F7965B52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1-4B73-B50C-D764037A25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53.5</c:v>
                </c:pt>
                <c:pt idx="3">
                  <c:v>52.58</c:v>
                </c:pt>
                <c:pt idx="4">
                  <c:v>57.42</c:v>
                </c:pt>
              </c:numCache>
            </c:numRef>
          </c:val>
          <c:smooth val="0"/>
          <c:extLst>
            <c:ext xmlns:c16="http://schemas.microsoft.com/office/drawing/2014/chart" uri="{C3380CC4-5D6E-409C-BE32-E72D297353CC}">
              <c16:uniqueId val="{00000001-32F1-4B73-B50C-D764037A25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97.74</c:v>
                </c:pt>
                <c:pt idx="3">
                  <c:v>98.16</c:v>
                </c:pt>
                <c:pt idx="4">
                  <c:v>98.76</c:v>
                </c:pt>
              </c:numCache>
            </c:numRef>
          </c:val>
          <c:extLst>
            <c:ext xmlns:c16="http://schemas.microsoft.com/office/drawing/2014/chart" uri="{C3380CC4-5D6E-409C-BE32-E72D297353CC}">
              <c16:uniqueId val="{00000000-A6A6-4B38-A884-96DDC397BF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83.51</c:v>
                </c:pt>
                <c:pt idx="3">
                  <c:v>83.02</c:v>
                </c:pt>
                <c:pt idx="4">
                  <c:v>90.42</c:v>
                </c:pt>
              </c:numCache>
            </c:numRef>
          </c:val>
          <c:smooth val="0"/>
          <c:extLst>
            <c:ext xmlns:c16="http://schemas.microsoft.com/office/drawing/2014/chart" uri="{C3380CC4-5D6E-409C-BE32-E72D297353CC}">
              <c16:uniqueId val="{00000001-A6A6-4B38-A884-96DDC397BF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108.43</c:v>
                </c:pt>
                <c:pt idx="3">
                  <c:v>99.67</c:v>
                </c:pt>
                <c:pt idx="4">
                  <c:v>103.94</c:v>
                </c:pt>
              </c:numCache>
            </c:numRef>
          </c:val>
          <c:extLst>
            <c:ext xmlns:c16="http://schemas.microsoft.com/office/drawing/2014/chart" uri="{C3380CC4-5D6E-409C-BE32-E72D297353CC}">
              <c16:uniqueId val="{00000000-1873-4E0F-962D-9C4B952751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108.11</c:v>
                </c:pt>
                <c:pt idx="3">
                  <c:v>104.14</c:v>
                </c:pt>
                <c:pt idx="4">
                  <c:v>106.81</c:v>
                </c:pt>
              </c:numCache>
            </c:numRef>
          </c:val>
          <c:smooth val="0"/>
          <c:extLst>
            <c:ext xmlns:c16="http://schemas.microsoft.com/office/drawing/2014/chart" uri="{C3380CC4-5D6E-409C-BE32-E72D297353CC}">
              <c16:uniqueId val="{00000001-1873-4E0F-962D-9C4B952751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3.08</c:v>
                </c:pt>
                <c:pt idx="3">
                  <c:v>6.15</c:v>
                </c:pt>
                <c:pt idx="4">
                  <c:v>9.0500000000000007</c:v>
                </c:pt>
              </c:numCache>
            </c:numRef>
          </c:val>
          <c:extLst>
            <c:ext xmlns:c16="http://schemas.microsoft.com/office/drawing/2014/chart" uri="{C3380CC4-5D6E-409C-BE32-E72D297353CC}">
              <c16:uniqueId val="{00000000-B278-4384-AA65-25FDD57589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21.16</c:v>
                </c:pt>
                <c:pt idx="3">
                  <c:v>15.95</c:v>
                </c:pt>
                <c:pt idx="4">
                  <c:v>29.23</c:v>
                </c:pt>
              </c:numCache>
            </c:numRef>
          </c:val>
          <c:smooth val="0"/>
          <c:extLst>
            <c:ext xmlns:c16="http://schemas.microsoft.com/office/drawing/2014/chart" uri="{C3380CC4-5D6E-409C-BE32-E72D297353CC}">
              <c16:uniqueId val="{00000001-B278-4384-AA65-25FDD57589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c:v>3.43</c:v>
                </c:pt>
              </c:numCache>
            </c:numRef>
          </c:val>
          <c:extLst>
            <c:ext xmlns:c16="http://schemas.microsoft.com/office/drawing/2014/chart" uri="{C3380CC4-5D6E-409C-BE32-E72D297353CC}">
              <c16:uniqueId val="{00000000-C7B6-4A8B-9521-1636574045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1.37</c:v>
                </c:pt>
              </c:numCache>
            </c:numRef>
          </c:val>
          <c:smooth val="0"/>
          <c:extLst>
            <c:ext xmlns:c16="http://schemas.microsoft.com/office/drawing/2014/chart" uri="{C3380CC4-5D6E-409C-BE32-E72D297353CC}">
              <c16:uniqueId val="{00000001-C7B6-4A8B-9521-1636574045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81-444F-90B1-4A5C7B6D2A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86.54</c:v>
                </c:pt>
                <c:pt idx="3">
                  <c:v>73.180000000000007</c:v>
                </c:pt>
                <c:pt idx="4">
                  <c:v>34.4</c:v>
                </c:pt>
              </c:numCache>
            </c:numRef>
          </c:val>
          <c:smooth val="0"/>
          <c:extLst>
            <c:ext xmlns:c16="http://schemas.microsoft.com/office/drawing/2014/chart" uri="{C3380CC4-5D6E-409C-BE32-E72D297353CC}">
              <c16:uniqueId val="{00000001-4181-444F-90B1-4A5C7B6D2A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77.19</c:v>
                </c:pt>
                <c:pt idx="3">
                  <c:v>77.62</c:v>
                </c:pt>
                <c:pt idx="4">
                  <c:v>97.62</c:v>
                </c:pt>
              </c:numCache>
            </c:numRef>
          </c:val>
          <c:extLst>
            <c:ext xmlns:c16="http://schemas.microsoft.com/office/drawing/2014/chart" uri="{C3380CC4-5D6E-409C-BE32-E72D297353CC}">
              <c16:uniqueId val="{00000000-9C95-4CB4-ADD3-08FFC04875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62.25</c:v>
                </c:pt>
                <c:pt idx="3">
                  <c:v>52.32</c:v>
                </c:pt>
                <c:pt idx="4">
                  <c:v>68.17</c:v>
                </c:pt>
              </c:numCache>
            </c:numRef>
          </c:val>
          <c:smooth val="0"/>
          <c:extLst>
            <c:ext xmlns:c16="http://schemas.microsoft.com/office/drawing/2014/chart" uri="{C3380CC4-5D6E-409C-BE32-E72D297353CC}">
              <c16:uniqueId val="{00000001-9C95-4CB4-ADD3-08FFC04875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545.45000000000005</c:v>
                </c:pt>
                <c:pt idx="3">
                  <c:v>555.39</c:v>
                </c:pt>
                <c:pt idx="4">
                  <c:v>477.97</c:v>
                </c:pt>
              </c:numCache>
            </c:numRef>
          </c:val>
          <c:extLst>
            <c:ext xmlns:c16="http://schemas.microsoft.com/office/drawing/2014/chart" uri="{C3380CC4-5D6E-409C-BE32-E72D297353CC}">
              <c16:uniqueId val="{00000000-8C72-405A-81DB-2AC63B7695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966.33</c:v>
                </c:pt>
                <c:pt idx="3">
                  <c:v>958.81</c:v>
                </c:pt>
                <c:pt idx="4">
                  <c:v>789.44</c:v>
                </c:pt>
              </c:numCache>
            </c:numRef>
          </c:val>
          <c:smooth val="0"/>
          <c:extLst>
            <c:ext xmlns:c16="http://schemas.microsoft.com/office/drawing/2014/chart" uri="{C3380CC4-5D6E-409C-BE32-E72D297353CC}">
              <c16:uniqueId val="{00000001-8C72-405A-81DB-2AC63B7695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96.25</c:v>
                </c:pt>
                <c:pt idx="3">
                  <c:v>84.51</c:v>
                </c:pt>
                <c:pt idx="4">
                  <c:v>89.36</c:v>
                </c:pt>
              </c:numCache>
            </c:numRef>
          </c:val>
          <c:extLst>
            <c:ext xmlns:c16="http://schemas.microsoft.com/office/drawing/2014/chart" uri="{C3380CC4-5D6E-409C-BE32-E72D297353CC}">
              <c16:uniqueId val="{00000000-A24E-413F-91D1-396A9174FD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81.739999999999995</c:v>
                </c:pt>
                <c:pt idx="3">
                  <c:v>82.88</c:v>
                </c:pt>
                <c:pt idx="4">
                  <c:v>87.29</c:v>
                </c:pt>
              </c:numCache>
            </c:numRef>
          </c:val>
          <c:smooth val="0"/>
          <c:extLst>
            <c:ext xmlns:c16="http://schemas.microsoft.com/office/drawing/2014/chart" uri="{C3380CC4-5D6E-409C-BE32-E72D297353CC}">
              <c16:uniqueId val="{00000001-A24E-413F-91D1-396A9174FD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130.08000000000001</c:v>
                </c:pt>
                <c:pt idx="3">
                  <c:v>145.30000000000001</c:v>
                </c:pt>
                <c:pt idx="4">
                  <c:v>139.63</c:v>
                </c:pt>
              </c:numCache>
            </c:numRef>
          </c:val>
          <c:extLst>
            <c:ext xmlns:c16="http://schemas.microsoft.com/office/drawing/2014/chart" uri="{C3380CC4-5D6E-409C-BE32-E72D297353CC}">
              <c16:uniqueId val="{00000000-9A92-4F8E-8FDB-47C4DADA3E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194.31</c:v>
                </c:pt>
                <c:pt idx="3">
                  <c:v>190.99</c:v>
                </c:pt>
                <c:pt idx="4">
                  <c:v>176.67</c:v>
                </c:pt>
              </c:numCache>
            </c:numRef>
          </c:val>
          <c:smooth val="0"/>
          <c:extLst>
            <c:ext xmlns:c16="http://schemas.microsoft.com/office/drawing/2014/chart" uri="{C3380CC4-5D6E-409C-BE32-E72D297353CC}">
              <c16:uniqueId val="{00000001-9A92-4F8E-8FDB-47C4DADA3E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【108.07】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【69.54】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【38.57】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【5.90】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I1"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久御山町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6</v>
      </c>
      <c r="J7" s="44"/>
      <c r="K7" s="44"/>
      <c r="L7" s="44"/>
      <c r="M7" s="44"/>
      <c r="N7" s="44"/>
      <c r="O7" s="44"/>
      <c r="P7" s="44" t="s">
        <v>2</v>
      </c>
      <c r="Q7" s="44"/>
      <c r="R7" s="44"/>
      <c r="S7" s="44"/>
      <c r="T7" s="44"/>
      <c r="U7" s="44"/>
      <c r="V7" s="44"/>
      <c r="W7" s="44" t="s">
        <v>5</v>
      </c>
      <c r="X7" s="44"/>
      <c r="Y7" s="44"/>
      <c r="Z7" s="44"/>
      <c r="AA7" s="44"/>
      <c r="AB7" s="44"/>
      <c r="AC7" s="44"/>
      <c r="AD7" s="44" t="s">
        <v>13</v>
      </c>
      <c r="AE7" s="44"/>
      <c r="AF7" s="44"/>
      <c r="AG7" s="44"/>
      <c r="AH7" s="44"/>
      <c r="AI7" s="44"/>
      <c r="AJ7" s="44"/>
      <c r="AK7" s="3"/>
      <c r="AL7" s="44" t="s">
        <v>14</v>
      </c>
      <c r="AM7" s="44"/>
      <c r="AN7" s="44"/>
      <c r="AO7" s="44"/>
      <c r="AP7" s="44"/>
      <c r="AQ7" s="44"/>
      <c r="AR7" s="44"/>
      <c r="AS7" s="44"/>
      <c r="AT7" s="44" t="s">
        <v>11</v>
      </c>
      <c r="AU7" s="44"/>
      <c r="AV7" s="44"/>
      <c r="AW7" s="44"/>
      <c r="AX7" s="44"/>
      <c r="AY7" s="44"/>
      <c r="AZ7" s="44"/>
      <c r="BA7" s="44"/>
      <c r="BB7" s="44" t="s">
        <v>8</v>
      </c>
      <c r="BC7" s="44"/>
      <c r="BD7" s="44"/>
      <c r="BE7" s="44"/>
      <c r="BF7" s="44"/>
      <c r="BG7" s="44"/>
      <c r="BH7" s="44"/>
      <c r="BI7" s="44"/>
      <c r="BJ7" s="3"/>
      <c r="BK7" s="3"/>
      <c r="BL7" s="15" t="s">
        <v>17</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Cc1</v>
      </c>
      <c r="X8" s="45"/>
      <c r="Y8" s="45"/>
      <c r="Z8" s="45"/>
      <c r="AA8" s="45"/>
      <c r="AB8" s="45"/>
      <c r="AC8" s="45"/>
      <c r="AD8" s="46" t="str">
        <f>データ!$M$6</f>
        <v>非設置</v>
      </c>
      <c r="AE8" s="46"/>
      <c r="AF8" s="46"/>
      <c r="AG8" s="46"/>
      <c r="AH8" s="46"/>
      <c r="AI8" s="46"/>
      <c r="AJ8" s="46"/>
      <c r="AK8" s="3"/>
      <c r="AL8" s="47">
        <f>データ!S6</f>
        <v>15964</v>
      </c>
      <c r="AM8" s="47"/>
      <c r="AN8" s="47"/>
      <c r="AO8" s="47"/>
      <c r="AP8" s="47"/>
      <c r="AQ8" s="47"/>
      <c r="AR8" s="47"/>
      <c r="AS8" s="47"/>
      <c r="AT8" s="48">
        <f>データ!T6</f>
        <v>13.86</v>
      </c>
      <c r="AU8" s="48"/>
      <c r="AV8" s="48"/>
      <c r="AW8" s="48"/>
      <c r="AX8" s="48"/>
      <c r="AY8" s="48"/>
      <c r="AZ8" s="48"/>
      <c r="BA8" s="48"/>
      <c r="BB8" s="48">
        <f>データ!U6</f>
        <v>1151.8</v>
      </c>
      <c r="BC8" s="48"/>
      <c r="BD8" s="48"/>
      <c r="BE8" s="48"/>
      <c r="BF8" s="48"/>
      <c r="BG8" s="48"/>
      <c r="BH8" s="48"/>
      <c r="BI8" s="48"/>
      <c r="BJ8" s="3"/>
      <c r="BK8" s="3"/>
      <c r="BL8" s="49" t="s">
        <v>19</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26</v>
      </c>
      <c r="Q9" s="44"/>
      <c r="R9" s="44"/>
      <c r="S9" s="44"/>
      <c r="T9" s="44"/>
      <c r="U9" s="44"/>
      <c r="V9" s="44"/>
      <c r="W9" s="44" t="s">
        <v>27</v>
      </c>
      <c r="X9" s="44"/>
      <c r="Y9" s="44"/>
      <c r="Z9" s="44"/>
      <c r="AA9" s="44"/>
      <c r="AB9" s="44"/>
      <c r="AC9" s="44"/>
      <c r="AD9" s="44" t="s">
        <v>28</v>
      </c>
      <c r="AE9" s="44"/>
      <c r="AF9" s="44"/>
      <c r="AG9" s="44"/>
      <c r="AH9" s="44"/>
      <c r="AI9" s="44"/>
      <c r="AJ9" s="44"/>
      <c r="AK9" s="3"/>
      <c r="AL9" s="44" t="s">
        <v>30</v>
      </c>
      <c r="AM9" s="44"/>
      <c r="AN9" s="44"/>
      <c r="AO9" s="44"/>
      <c r="AP9" s="44"/>
      <c r="AQ9" s="44"/>
      <c r="AR9" s="44"/>
      <c r="AS9" s="44"/>
      <c r="AT9" s="44" t="s">
        <v>36</v>
      </c>
      <c r="AU9" s="44"/>
      <c r="AV9" s="44"/>
      <c r="AW9" s="44"/>
      <c r="AX9" s="44"/>
      <c r="AY9" s="44"/>
      <c r="AZ9" s="44"/>
      <c r="BA9" s="44"/>
      <c r="BB9" s="44" t="s">
        <v>38</v>
      </c>
      <c r="BC9" s="44"/>
      <c r="BD9" s="44"/>
      <c r="BE9" s="44"/>
      <c r="BF9" s="44"/>
      <c r="BG9" s="44"/>
      <c r="BH9" s="44"/>
      <c r="BI9" s="44"/>
      <c r="BJ9" s="3"/>
      <c r="BK9" s="3"/>
      <c r="BL9" s="51" t="s">
        <v>41</v>
      </c>
      <c r="BM9" s="52"/>
      <c r="BN9" s="18" t="s">
        <v>10</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75.459999999999994</v>
      </c>
      <c r="J10" s="48"/>
      <c r="K10" s="48"/>
      <c r="L10" s="48"/>
      <c r="M10" s="48"/>
      <c r="N10" s="48"/>
      <c r="O10" s="48"/>
      <c r="P10" s="48">
        <f>データ!P6</f>
        <v>99.87</v>
      </c>
      <c r="Q10" s="48"/>
      <c r="R10" s="48"/>
      <c r="S10" s="48"/>
      <c r="T10" s="48"/>
      <c r="U10" s="48"/>
      <c r="V10" s="48"/>
      <c r="W10" s="48">
        <f>データ!Q6</f>
        <v>123.73</v>
      </c>
      <c r="X10" s="48"/>
      <c r="Y10" s="48"/>
      <c r="Z10" s="48"/>
      <c r="AA10" s="48"/>
      <c r="AB10" s="48"/>
      <c r="AC10" s="48"/>
      <c r="AD10" s="47">
        <f>データ!R6</f>
        <v>1944</v>
      </c>
      <c r="AE10" s="47"/>
      <c r="AF10" s="47"/>
      <c r="AG10" s="47"/>
      <c r="AH10" s="47"/>
      <c r="AI10" s="47"/>
      <c r="AJ10" s="47"/>
      <c r="AK10" s="2"/>
      <c r="AL10" s="47">
        <f>データ!V6</f>
        <v>15833</v>
      </c>
      <c r="AM10" s="47"/>
      <c r="AN10" s="47"/>
      <c r="AO10" s="47"/>
      <c r="AP10" s="47"/>
      <c r="AQ10" s="47"/>
      <c r="AR10" s="47"/>
      <c r="AS10" s="47"/>
      <c r="AT10" s="48">
        <f>データ!W6</f>
        <v>5.07</v>
      </c>
      <c r="AU10" s="48"/>
      <c r="AV10" s="48"/>
      <c r="AW10" s="48"/>
      <c r="AX10" s="48"/>
      <c r="AY10" s="48"/>
      <c r="AZ10" s="48"/>
      <c r="BA10" s="48"/>
      <c r="BB10" s="48">
        <f>データ!X6</f>
        <v>3122.88</v>
      </c>
      <c r="BC10" s="48"/>
      <c r="BD10" s="48"/>
      <c r="BE10" s="48"/>
      <c r="BF10" s="48"/>
      <c r="BG10" s="48"/>
      <c r="BH10" s="48"/>
      <c r="BI10" s="48"/>
      <c r="BJ10" s="2"/>
      <c r="BK10" s="2"/>
      <c r="BL10" s="53" t="s">
        <v>16</v>
      </c>
      <c r="BM10" s="54"/>
      <c r="BN10" s="19" t="s">
        <v>43</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12</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112</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47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48</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18</v>
      </c>
    </row>
    <row r="84" spans="1:78" hidden="1" x14ac:dyDescent="0.15">
      <c r="B84" s="6" t="s">
        <v>4</v>
      </c>
      <c r="C84" s="6"/>
      <c r="D84" s="6"/>
      <c r="E84" s="6" t="s">
        <v>49</v>
      </c>
      <c r="F84" s="6" t="s">
        <v>32</v>
      </c>
      <c r="G84" s="6" t="s">
        <v>51</v>
      </c>
      <c r="H84" s="6" t="s">
        <v>42</v>
      </c>
      <c r="I84" s="6" t="s">
        <v>53</v>
      </c>
      <c r="J84" s="6" t="s">
        <v>29</v>
      </c>
      <c r="K84" s="6" t="s">
        <v>54</v>
      </c>
      <c r="L84" s="6" t="s">
        <v>55</v>
      </c>
      <c r="M84" s="6" t="s">
        <v>56</v>
      </c>
      <c r="N84" s="6" t="s">
        <v>50</v>
      </c>
      <c r="O84" s="6" t="s">
        <v>31</v>
      </c>
    </row>
    <row r="85" spans="1:78" hidden="1" x14ac:dyDescent="0.15">
      <c r="B85" s="6"/>
      <c r="C85" s="6"/>
      <c r="D85" s="6"/>
      <c r="E85" s="6" t="str">
        <f>データ!AI6</f>
        <v>【108.07】</v>
      </c>
      <c r="F85" s="6" t="str">
        <f>データ!AT6</f>
        <v>【3.09】</v>
      </c>
      <c r="G85" s="6" t="str">
        <f>データ!BE6</f>
        <v>【69.54】</v>
      </c>
      <c r="H85" s="6" t="str">
        <f>データ!BP6</f>
        <v>【682.51】</v>
      </c>
      <c r="I85" s="6" t="str">
        <f>データ!CA6</f>
        <v>【100.34】</v>
      </c>
      <c r="J85" s="6" t="str">
        <f>データ!CL6</f>
        <v>【136.15】</v>
      </c>
      <c r="K85" s="6" t="str">
        <f>データ!CW6</f>
        <v>【59.64】</v>
      </c>
      <c r="L85" s="6" t="str">
        <f>データ!DH6</f>
        <v>【95.35】</v>
      </c>
      <c r="M85" s="6" t="str">
        <f>データ!DS6</f>
        <v>【38.57】</v>
      </c>
      <c r="N85" s="6" t="str">
        <f>データ!ED6</f>
        <v>【5.90】</v>
      </c>
      <c r="O85" s="6" t="str">
        <f>データ!EO6</f>
        <v>【0.22】</v>
      </c>
    </row>
  </sheetData>
  <sheetProtection algorithmName="SHA-512" hashValue="6e+qr3x7TWmwEQVLYuX8R5D8VTSbXfkI3R2+VHEcGEN9RAnm0vOJsQYpRJiLtaQL8N4LYYCNEX3wPLZnheFHOg==" saltValue="BKVPsSN/1ncXoR2T9Hd/0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57</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61</v>
      </c>
      <c r="B3" s="30" t="s">
        <v>62</v>
      </c>
      <c r="C3" s="30" t="s">
        <v>46</v>
      </c>
      <c r="D3" s="30" t="s">
        <v>22</v>
      </c>
      <c r="E3" s="30" t="s">
        <v>40</v>
      </c>
      <c r="F3" s="30" t="s">
        <v>52</v>
      </c>
      <c r="G3" s="30" t="s">
        <v>63</v>
      </c>
      <c r="H3" s="78" t="s">
        <v>9</v>
      </c>
      <c r="I3" s="79"/>
      <c r="J3" s="79"/>
      <c r="K3" s="79"/>
      <c r="L3" s="79"/>
      <c r="M3" s="79"/>
      <c r="N3" s="79"/>
      <c r="O3" s="79"/>
      <c r="P3" s="79"/>
      <c r="Q3" s="79"/>
      <c r="R3" s="79"/>
      <c r="S3" s="79"/>
      <c r="T3" s="79"/>
      <c r="U3" s="79"/>
      <c r="V3" s="79"/>
      <c r="W3" s="79"/>
      <c r="X3" s="80"/>
      <c r="Y3" s="76" t="s">
        <v>35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15</v>
      </c>
      <c r="Z4" s="77"/>
      <c r="AA4" s="77"/>
      <c r="AB4" s="77"/>
      <c r="AC4" s="77"/>
      <c r="AD4" s="77"/>
      <c r="AE4" s="77"/>
      <c r="AF4" s="77"/>
      <c r="AG4" s="77"/>
      <c r="AH4" s="77"/>
      <c r="AI4" s="77"/>
      <c r="AJ4" s="77" t="s">
        <v>39</v>
      </c>
      <c r="AK4" s="77"/>
      <c r="AL4" s="77"/>
      <c r="AM4" s="77"/>
      <c r="AN4" s="77"/>
      <c r="AO4" s="77"/>
      <c r="AP4" s="77"/>
      <c r="AQ4" s="77"/>
      <c r="AR4" s="77"/>
      <c r="AS4" s="77"/>
      <c r="AT4" s="77"/>
      <c r="AU4" s="77" t="s">
        <v>0</v>
      </c>
      <c r="AV4" s="77"/>
      <c r="AW4" s="77"/>
      <c r="AX4" s="77"/>
      <c r="AY4" s="77"/>
      <c r="AZ4" s="77"/>
      <c r="BA4" s="77"/>
      <c r="BB4" s="77"/>
      <c r="BC4" s="77"/>
      <c r="BD4" s="77"/>
      <c r="BE4" s="77"/>
      <c r="BF4" s="77" t="s">
        <v>64</v>
      </c>
      <c r="BG4" s="77"/>
      <c r="BH4" s="77"/>
      <c r="BI4" s="77"/>
      <c r="BJ4" s="77"/>
      <c r="BK4" s="77"/>
      <c r="BL4" s="77"/>
      <c r="BM4" s="77"/>
      <c r="BN4" s="77"/>
      <c r="BO4" s="77"/>
      <c r="BP4" s="77"/>
      <c r="BQ4" s="77" t="s">
        <v>58</v>
      </c>
      <c r="BR4" s="77"/>
      <c r="BS4" s="77"/>
      <c r="BT4" s="77"/>
      <c r="BU4" s="77"/>
      <c r="BV4" s="77"/>
      <c r="BW4" s="77"/>
      <c r="BX4" s="77"/>
      <c r="BY4" s="77"/>
      <c r="BZ4" s="77"/>
      <c r="CA4" s="77"/>
      <c r="CB4" s="77" t="s">
        <v>65</v>
      </c>
      <c r="CC4" s="77"/>
      <c r="CD4" s="77"/>
      <c r="CE4" s="77"/>
      <c r="CF4" s="77"/>
      <c r="CG4" s="77"/>
      <c r="CH4" s="77"/>
      <c r="CI4" s="77"/>
      <c r="CJ4" s="77"/>
      <c r="CK4" s="77"/>
      <c r="CL4" s="77"/>
      <c r="CM4" s="77" t="s">
        <v>66</v>
      </c>
      <c r="CN4" s="77"/>
      <c r="CO4" s="77"/>
      <c r="CP4" s="77"/>
      <c r="CQ4" s="77"/>
      <c r="CR4" s="77"/>
      <c r="CS4" s="77"/>
      <c r="CT4" s="77"/>
      <c r="CU4" s="77"/>
      <c r="CV4" s="77"/>
      <c r="CW4" s="77"/>
      <c r="CX4" s="77" t="s">
        <v>34</v>
      </c>
      <c r="CY4" s="77"/>
      <c r="CZ4" s="77"/>
      <c r="DA4" s="77"/>
      <c r="DB4" s="77"/>
      <c r="DC4" s="77"/>
      <c r="DD4" s="77"/>
      <c r="DE4" s="77"/>
      <c r="DF4" s="77"/>
      <c r="DG4" s="77"/>
      <c r="DH4" s="77"/>
      <c r="DI4" s="77" t="s">
        <v>44</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70</v>
      </c>
      <c r="I5" s="37" t="s">
        <v>71</v>
      </c>
      <c r="J5" s="37" t="s">
        <v>72</v>
      </c>
      <c r="K5" s="37" t="s">
        <v>73</v>
      </c>
      <c r="L5" s="37" t="s">
        <v>74</v>
      </c>
      <c r="M5" s="37" t="s">
        <v>13</v>
      </c>
      <c r="N5" s="37" t="s">
        <v>75</v>
      </c>
      <c r="O5" s="37" t="s">
        <v>76</v>
      </c>
      <c r="P5" s="37" t="s">
        <v>77</v>
      </c>
      <c r="Q5" s="37" t="s">
        <v>78</v>
      </c>
      <c r="R5" s="37" t="s">
        <v>79</v>
      </c>
      <c r="S5" s="37" t="s">
        <v>80</v>
      </c>
      <c r="T5" s="37" t="s">
        <v>81</v>
      </c>
      <c r="U5" s="37" t="s">
        <v>82</v>
      </c>
      <c r="V5" s="37" t="s">
        <v>83</v>
      </c>
      <c r="W5" s="37" t="s">
        <v>84</v>
      </c>
      <c r="X5" s="37" t="s">
        <v>85</v>
      </c>
      <c r="Y5" s="37" t="s">
        <v>37</v>
      </c>
      <c r="Z5" s="37" t="s">
        <v>86</v>
      </c>
      <c r="AA5" s="37" t="s">
        <v>87</v>
      </c>
      <c r="AB5" s="37" t="s">
        <v>88</v>
      </c>
      <c r="AC5" s="37" t="s">
        <v>89</v>
      </c>
      <c r="AD5" s="37" t="s">
        <v>90</v>
      </c>
      <c r="AE5" s="37" t="s">
        <v>91</v>
      </c>
      <c r="AF5" s="37" t="s">
        <v>92</v>
      </c>
      <c r="AG5" s="37" t="s">
        <v>93</v>
      </c>
      <c r="AH5" s="37" t="s">
        <v>94</v>
      </c>
      <c r="AI5" s="37" t="s">
        <v>4</v>
      </c>
      <c r="AJ5" s="37" t="s">
        <v>37</v>
      </c>
      <c r="AK5" s="37" t="s">
        <v>86</v>
      </c>
      <c r="AL5" s="37" t="s">
        <v>87</v>
      </c>
      <c r="AM5" s="37" t="s">
        <v>88</v>
      </c>
      <c r="AN5" s="37" t="s">
        <v>89</v>
      </c>
      <c r="AO5" s="37" t="s">
        <v>90</v>
      </c>
      <c r="AP5" s="37" t="s">
        <v>91</v>
      </c>
      <c r="AQ5" s="37" t="s">
        <v>92</v>
      </c>
      <c r="AR5" s="37" t="s">
        <v>93</v>
      </c>
      <c r="AS5" s="37" t="s">
        <v>94</v>
      </c>
      <c r="AT5" s="37" t="s">
        <v>95</v>
      </c>
      <c r="AU5" s="37" t="s">
        <v>37</v>
      </c>
      <c r="AV5" s="37" t="s">
        <v>86</v>
      </c>
      <c r="AW5" s="37" t="s">
        <v>87</v>
      </c>
      <c r="AX5" s="37" t="s">
        <v>88</v>
      </c>
      <c r="AY5" s="37" t="s">
        <v>89</v>
      </c>
      <c r="AZ5" s="37" t="s">
        <v>90</v>
      </c>
      <c r="BA5" s="37" t="s">
        <v>91</v>
      </c>
      <c r="BB5" s="37" t="s">
        <v>92</v>
      </c>
      <c r="BC5" s="37" t="s">
        <v>93</v>
      </c>
      <c r="BD5" s="37" t="s">
        <v>94</v>
      </c>
      <c r="BE5" s="37" t="s">
        <v>95</v>
      </c>
      <c r="BF5" s="37" t="s">
        <v>37</v>
      </c>
      <c r="BG5" s="37" t="s">
        <v>86</v>
      </c>
      <c r="BH5" s="37" t="s">
        <v>87</v>
      </c>
      <c r="BI5" s="37" t="s">
        <v>88</v>
      </c>
      <c r="BJ5" s="37" t="s">
        <v>89</v>
      </c>
      <c r="BK5" s="37" t="s">
        <v>90</v>
      </c>
      <c r="BL5" s="37" t="s">
        <v>91</v>
      </c>
      <c r="BM5" s="37" t="s">
        <v>92</v>
      </c>
      <c r="BN5" s="37" t="s">
        <v>93</v>
      </c>
      <c r="BO5" s="37" t="s">
        <v>94</v>
      </c>
      <c r="BP5" s="37" t="s">
        <v>95</v>
      </c>
      <c r="BQ5" s="37" t="s">
        <v>37</v>
      </c>
      <c r="BR5" s="37" t="s">
        <v>86</v>
      </c>
      <c r="BS5" s="37" t="s">
        <v>87</v>
      </c>
      <c r="BT5" s="37" t="s">
        <v>88</v>
      </c>
      <c r="BU5" s="37" t="s">
        <v>89</v>
      </c>
      <c r="BV5" s="37" t="s">
        <v>90</v>
      </c>
      <c r="BW5" s="37" t="s">
        <v>91</v>
      </c>
      <c r="BX5" s="37" t="s">
        <v>92</v>
      </c>
      <c r="BY5" s="37" t="s">
        <v>93</v>
      </c>
      <c r="BZ5" s="37" t="s">
        <v>94</v>
      </c>
      <c r="CA5" s="37" t="s">
        <v>95</v>
      </c>
      <c r="CB5" s="37" t="s">
        <v>37</v>
      </c>
      <c r="CC5" s="37" t="s">
        <v>86</v>
      </c>
      <c r="CD5" s="37" t="s">
        <v>87</v>
      </c>
      <c r="CE5" s="37" t="s">
        <v>88</v>
      </c>
      <c r="CF5" s="37" t="s">
        <v>89</v>
      </c>
      <c r="CG5" s="37" t="s">
        <v>90</v>
      </c>
      <c r="CH5" s="37" t="s">
        <v>91</v>
      </c>
      <c r="CI5" s="37" t="s">
        <v>92</v>
      </c>
      <c r="CJ5" s="37" t="s">
        <v>93</v>
      </c>
      <c r="CK5" s="37" t="s">
        <v>94</v>
      </c>
      <c r="CL5" s="37" t="s">
        <v>95</v>
      </c>
      <c r="CM5" s="37" t="s">
        <v>37</v>
      </c>
      <c r="CN5" s="37" t="s">
        <v>86</v>
      </c>
      <c r="CO5" s="37" t="s">
        <v>87</v>
      </c>
      <c r="CP5" s="37" t="s">
        <v>88</v>
      </c>
      <c r="CQ5" s="37" t="s">
        <v>89</v>
      </c>
      <c r="CR5" s="37" t="s">
        <v>90</v>
      </c>
      <c r="CS5" s="37" t="s">
        <v>91</v>
      </c>
      <c r="CT5" s="37" t="s">
        <v>92</v>
      </c>
      <c r="CU5" s="37" t="s">
        <v>93</v>
      </c>
      <c r="CV5" s="37" t="s">
        <v>94</v>
      </c>
      <c r="CW5" s="37" t="s">
        <v>95</v>
      </c>
      <c r="CX5" s="37" t="s">
        <v>37</v>
      </c>
      <c r="CY5" s="37" t="s">
        <v>86</v>
      </c>
      <c r="CZ5" s="37" t="s">
        <v>87</v>
      </c>
      <c r="DA5" s="37" t="s">
        <v>88</v>
      </c>
      <c r="DB5" s="37" t="s">
        <v>89</v>
      </c>
      <c r="DC5" s="37" t="s">
        <v>90</v>
      </c>
      <c r="DD5" s="37" t="s">
        <v>91</v>
      </c>
      <c r="DE5" s="37" t="s">
        <v>92</v>
      </c>
      <c r="DF5" s="37" t="s">
        <v>93</v>
      </c>
      <c r="DG5" s="37" t="s">
        <v>94</v>
      </c>
      <c r="DH5" s="37" t="s">
        <v>95</v>
      </c>
      <c r="DI5" s="37" t="s">
        <v>37</v>
      </c>
      <c r="DJ5" s="37" t="s">
        <v>86</v>
      </c>
      <c r="DK5" s="37" t="s">
        <v>87</v>
      </c>
      <c r="DL5" s="37" t="s">
        <v>88</v>
      </c>
      <c r="DM5" s="37" t="s">
        <v>89</v>
      </c>
      <c r="DN5" s="37" t="s">
        <v>90</v>
      </c>
      <c r="DO5" s="37" t="s">
        <v>91</v>
      </c>
      <c r="DP5" s="37" t="s">
        <v>92</v>
      </c>
      <c r="DQ5" s="37" t="s">
        <v>93</v>
      </c>
      <c r="DR5" s="37" t="s">
        <v>94</v>
      </c>
      <c r="DS5" s="37" t="s">
        <v>95</v>
      </c>
      <c r="DT5" s="37" t="s">
        <v>37</v>
      </c>
      <c r="DU5" s="37" t="s">
        <v>86</v>
      </c>
      <c r="DV5" s="37" t="s">
        <v>87</v>
      </c>
      <c r="DW5" s="37" t="s">
        <v>88</v>
      </c>
      <c r="DX5" s="37" t="s">
        <v>89</v>
      </c>
      <c r="DY5" s="37" t="s">
        <v>90</v>
      </c>
      <c r="DZ5" s="37" t="s">
        <v>91</v>
      </c>
      <c r="EA5" s="37" t="s">
        <v>92</v>
      </c>
      <c r="EB5" s="37" t="s">
        <v>93</v>
      </c>
      <c r="EC5" s="37" t="s">
        <v>94</v>
      </c>
      <c r="ED5" s="37" t="s">
        <v>95</v>
      </c>
      <c r="EE5" s="37" t="s">
        <v>37</v>
      </c>
      <c r="EF5" s="37" t="s">
        <v>86</v>
      </c>
      <c r="EG5" s="37" t="s">
        <v>87</v>
      </c>
      <c r="EH5" s="37" t="s">
        <v>88</v>
      </c>
      <c r="EI5" s="37" t="s">
        <v>89</v>
      </c>
      <c r="EJ5" s="37" t="s">
        <v>90</v>
      </c>
      <c r="EK5" s="37" t="s">
        <v>91</v>
      </c>
      <c r="EL5" s="37" t="s">
        <v>92</v>
      </c>
      <c r="EM5" s="37" t="s">
        <v>93</v>
      </c>
      <c r="EN5" s="37" t="s">
        <v>94</v>
      </c>
      <c r="EO5" s="37" t="s">
        <v>95</v>
      </c>
    </row>
    <row r="6" spans="1:148" s="27" customFormat="1" x14ac:dyDescent="0.15">
      <c r="A6" s="28" t="s">
        <v>96</v>
      </c>
      <c r="B6" s="33">
        <f t="shared" ref="B6:X6" si="1">B7</f>
        <v>2019</v>
      </c>
      <c r="C6" s="33">
        <f t="shared" si="1"/>
        <v>263222</v>
      </c>
      <c r="D6" s="33">
        <f t="shared" si="1"/>
        <v>46</v>
      </c>
      <c r="E6" s="33">
        <f t="shared" si="1"/>
        <v>17</v>
      </c>
      <c r="F6" s="33">
        <f t="shared" si="1"/>
        <v>1</v>
      </c>
      <c r="G6" s="33">
        <f t="shared" si="1"/>
        <v>0</v>
      </c>
      <c r="H6" s="33" t="str">
        <f t="shared" si="1"/>
        <v>京都府　久御山町</v>
      </c>
      <c r="I6" s="33" t="str">
        <f t="shared" si="1"/>
        <v>法適用</v>
      </c>
      <c r="J6" s="33" t="str">
        <f t="shared" si="1"/>
        <v>下水道事業</v>
      </c>
      <c r="K6" s="33" t="str">
        <f t="shared" si="1"/>
        <v>公共下水道</v>
      </c>
      <c r="L6" s="33" t="str">
        <f t="shared" si="1"/>
        <v>Cc1</v>
      </c>
      <c r="M6" s="33" t="str">
        <f t="shared" si="1"/>
        <v>非設置</v>
      </c>
      <c r="N6" s="38" t="str">
        <f t="shared" si="1"/>
        <v>-</v>
      </c>
      <c r="O6" s="38">
        <f t="shared" si="1"/>
        <v>75.459999999999994</v>
      </c>
      <c r="P6" s="38">
        <f t="shared" si="1"/>
        <v>99.87</v>
      </c>
      <c r="Q6" s="38">
        <f t="shared" si="1"/>
        <v>123.73</v>
      </c>
      <c r="R6" s="38">
        <f t="shared" si="1"/>
        <v>1944</v>
      </c>
      <c r="S6" s="38">
        <f t="shared" si="1"/>
        <v>15964</v>
      </c>
      <c r="T6" s="38">
        <f t="shared" si="1"/>
        <v>13.86</v>
      </c>
      <c r="U6" s="38">
        <f t="shared" si="1"/>
        <v>1151.8</v>
      </c>
      <c r="V6" s="38">
        <f t="shared" si="1"/>
        <v>15833</v>
      </c>
      <c r="W6" s="38">
        <f t="shared" si="1"/>
        <v>5.07</v>
      </c>
      <c r="X6" s="38">
        <f t="shared" si="1"/>
        <v>3122.88</v>
      </c>
      <c r="Y6" s="42" t="str">
        <f t="shared" ref="Y6:AH6" si="2">IF(Y7="",NA(),Y7)</f>
        <v>-</v>
      </c>
      <c r="Z6" s="42" t="str">
        <f t="shared" si="2"/>
        <v>-</v>
      </c>
      <c r="AA6" s="42">
        <f t="shared" si="2"/>
        <v>108.43</v>
      </c>
      <c r="AB6" s="42">
        <f t="shared" si="2"/>
        <v>99.67</v>
      </c>
      <c r="AC6" s="42">
        <f t="shared" si="2"/>
        <v>103.94</v>
      </c>
      <c r="AD6" s="42" t="str">
        <f t="shared" si="2"/>
        <v>-</v>
      </c>
      <c r="AE6" s="42" t="str">
        <f t="shared" si="2"/>
        <v>-</v>
      </c>
      <c r="AF6" s="42">
        <f t="shared" si="2"/>
        <v>108.11</v>
      </c>
      <c r="AG6" s="42">
        <f t="shared" si="2"/>
        <v>104.14</v>
      </c>
      <c r="AH6" s="42">
        <f t="shared" si="2"/>
        <v>106.81</v>
      </c>
      <c r="AI6" s="38" t="str">
        <f>IF(AI7="","",IF(AI7="-","【-】","【"&amp;SUBSTITUTE(TEXT(AI7,"#,##0.00"),"-","△")&amp;"】"))</f>
        <v>【108.07】</v>
      </c>
      <c r="AJ6" s="42" t="str">
        <f t="shared" ref="AJ6:AS6" si="3">IF(AJ7="",NA(),AJ7)</f>
        <v>-</v>
      </c>
      <c r="AK6" s="42" t="str">
        <f t="shared" si="3"/>
        <v>-</v>
      </c>
      <c r="AL6" s="38">
        <f t="shared" si="3"/>
        <v>0</v>
      </c>
      <c r="AM6" s="38">
        <f t="shared" si="3"/>
        <v>0</v>
      </c>
      <c r="AN6" s="38">
        <f t="shared" si="3"/>
        <v>0</v>
      </c>
      <c r="AO6" s="42" t="str">
        <f t="shared" si="3"/>
        <v>-</v>
      </c>
      <c r="AP6" s="42" t="str">
        <f t="shared" si="3"/>
        <v>-</v>
      </c>
      <c r="AQ6" s="42">
        <f t="shared" si="3"/>
        <v>86.54</v>
      </c>
      <c r="AR6" s="42">
        <f t="shared" si="3"/>
        <v>73.180000000000007</v>
      </c>
      <c r="AS6" s="42">
        <f t="shared" si="3"/>
        <v>34.4</v>
      </c>
      <c r="AT6" s="38" t="str">
        <f>IF(AT7="","",IF(AT7="-","【-】","【"&amp;SUBSTITUTE(TEXT(AT7,"#,##0.00"),"-","△")&amp;"】"))</f>
        <v>【3.09】</v>
      </c>
      <c r="AU6" s="42" t="str">
        <f t="shared" ref="AU6:BD6" si="4">IF(AU7="",NA(),AU7)</f>
        <v>-</v>
      </c>
      <c r="AV6" s="42" t="str">
        <f t="shared" si="4"/>
        <v>-</v>
      </c>
      <c r="AW6" s="42">
        <f t="shared" si="4"/>
        <v>77.19</v>
      </c>
      <c r="AX6" s="42">
        <f t="shared" si="4"/>
        <v>77.62</v>
      </c>
      <c r="AY6" s="42">
        <f t="shared" si="4"/>
        <v>97.62</v>
      </c>
      <c r="AZ6" s="42" t="str">
        <f t="shared" si="4"/>
        <v>-</v>
      </c>
      <c r="BA6" s="42" t="str">
        <f t="shared" si="4"/>
        <v>-</v>
      </c>
      <c r="BB6" s="42">
        <f t="shared" si="4"/>
        <v>62.25</v>
      </c>
      <c r="BC6" s="42">
        <f t="shared" si="4"/>
        <v>52.32</v>
      </c>
      <c r="BD6" s="42">
        <f t="shared" si="4"/>
        <v>68.17</v>
      </c>
      <c r="BE6" s="38" t="str">
        <f>IF(BE7="","",IF(BE7="-","【-】","【"&amp;SUBSTITUTE(TEXT(BE7,"#,##0.00"),"-","△")&amp;"】"))</f>
        <v>【69.54】</v>
      </c>
      <c r="BF6" s="42" t="str">
        <f t="shared" ref="BF6:BO6" si="5">IF(BF7="",NA(),BF7)</f>
        <v>-</v>
      </c>
      <c r="BG6" s="42" t="str">
        <f t="shared" si="5"/>
        <v>-</v>
      </c>
      <c r="BH6" s="42">
        <f t="shared" si="5"/>
        <v>545.45000000000005</v>
      </c>
      <c r="BI6" s="42">
        <f t="shared" si="5"/>
        <v>555.39</v>
      </c>
      <c r="BJ6" s="42">
        <f t="shared" si="5"/>
        <v>477.97</v>
      </c>
      <c r="BK6" s="42" t="str">
        <f t="shared" si="5"/>
        <v>-</v>
      </c>
      <c r="BL6" s="42" t="str">
        <f t="shared" si="5"/>
        <v>-</v>
      </c>
      <c r="BM6" s="42">
        <f t="shared" si="5"/>
        <v>966.33</v>
      </c>
      <c r="BN6" s="42">
        <f t="shared" si="5"/>
        <v>958.81</v>
      </c>
      <c r="BO6" s="42">
        <f t="shared" si="5"/>
        <v>789.44</v>
      </c>
      <c r="BP6" s="38" t="str">
        <f>IF(BP7="","",IF(BP7="-","【-】","【"&amp;SUBSTITUTE(TEXT(BP7,"#,##0.00"),"-","△")&amp;"】"))</f>
        <v>【682.51】</v>
      </c>
      <c r="BQ6" s="42" t="str">
        <f t="shared" ref="BQ6:BZ6" si="6">IF(BQ7="",NA(),BQ7)</f>
        <v>-</v>
      </c>
      <c r="BR6" s="42" t="str">
        <f t="shared" si="6"/>
        <v>-</v>
      </c>
      <c r="BS6" s="42">
        <f t="shared" si="6"/>
        <v>96.25</v>
      </c>
      <c r="BT6" s="42">
        <f t="shared" si="6"/>
        <v>84.51</v>
      </c>
      <c r="BU6" s="42">
        <f t="shared" si="6"/>
        <v>89.36</v>
      </c>
      <c r="BV6" s="42" t="str">
        <f t="shared" si="6"/>
        <v>-</v>
      </c>
      <c r="BW6" s="42" t="str">
        <f t="shared" si="6"/>
        <v>-</v>
      </c>
      <c r="BX6" s="42">
        <f t="shared" si="6"/>
        <v>81.739999999999995</v>
      </c>
      <c r="BY6" s="42">
        <f t="shared" si="6"/>
        <v>82.88</v>
      </c>
      <c r="BZ6" s="42">
        <f t="shared" si="6"/>
        <v>87.29</v>
      </c>
      <c r="CA6" s="38" t="str">
        <f>IF(CA7="","",IF(CA7="-","【-】","【"&amp;SUBSTITUTE(TEXT(CA7,"#,##0.00"),"-","△")&amp;"】"))</f>
        <v>【100.34】</v>
      </c>
      <c r="CB6" s="42" t="str">
        <f t="shared" ref="CB6:CK6" si="7">IF(CB7="",NA(),CB7)</f>
        <v>-</v>
      </c>
      <c r="CC6" s="42" t="str">
        <f t="shared" si="7"/>
        <v>-</v>
      </c>
      <c r="CD6" s="42">
        <f t="shared" si="7"/>
        <v>130.08000000000001</v>
      </c>
      <c r="CE6" s="42">
        <f t="shared" si="7"/>
        <v>145.30000000000001</v>
      </c>
      <c r="CF6" s="42">
        <f t="shared" si="7"/>
        <v>139.63</v>
      </c>
      <c r="CG6" s="42" t="str">
        <f t="shared" si="7"/>
        <v>-</v>
      </c>
      <c r="CH6" s="42" t="str">
        <f t="shared" si="7"/>
        <v>-</v>
      </c>
      <c r="CI6" s="42">
        <f t="shared" si="7"/>
        <v>194.31</v>
      </c>
      <c r="CJ6" s="42">
        <f t="shared" si="7"/>
        <v>190.99</v>
      </c>
      <c r="CK6" s="42">
        <f t="shared" si="7"/>
        <v>176.67</v>
      </c>
      <c r="CL6" s="38" t="str">
        <f>IF(CL7="","",IF(CL7="-","【-】","【"&amp;SUBSTITUTE(TEXT(CL7,"#,##0.00"),"-","△")&amp;"】"))</f>
        <v>【136.15】</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f t="shared" si="8"/>
        <v>53.5</v>
      </c>
      <c r="CU6" s="42">
        <f t="shared" si="8"/>
        <v>52.58</v>
      </c>
      <c r="CV6" s="42">
        <f t="shared" si="8"/>
        <v>57.42</v>
      </c>
      <c r="CW6" s="38" t="str">
        <f>IF(CW7="","",IF(CW7="-","【-】","【"&amp;SUBSTITUTE(TEXT(CW7,"#,##0.00"),"-","△")&amp;"】"))</f>
        <v>【59.64】</v>
      </c>
      <c r="CX6" s="42" t="str">
        <f t="shared" ref="CX6:DG6" si="9">IF(CX7="",NA(),CX7)</f>
        <v>-</v>
      </c>
      <c r="CY6" s="42" t="str">
        <f t="shared" si="9"/>
        <v>-</v>
      </c>
      <c r="CZ6" s="42">
        <f t="shared" si="9"/>
        <v>97.74</v>
      </c>
      <c r="DA6" s="42">
        <f t="shared" si="9"/>
        <v>98.16</v>
      </c>
      <c r="DB6" s="42">
        <f t="shared" si="9"/>
        <v>98.76</v>
      </c>
      <c r="DC6" s="42" t="str">
        <f t="shared" si="9"/>
        <v>-</v>
      </c>
      <c r="DD6" s="42" t="str">
        <f t="shared" si="9"/>
        <v>-</v>
      </c>
      <c r="DE6" s="42">
        <f t="shared" si="9"/>
        <v>83.51</v>
      </c>
      <c r="DF6" s="42">
        <f t="shared" si="9"/>
        <v>83.02</v>
      </c>
      <c r="DG6" s="42">
        <f t="shared" si="9"/>
        <v>90.42</v>
      </c>
      <c r="DH6" s="38" t="str">
        <f>IF(DH7="","",IF(DH7="-","【-】","【"&amp;SUBSTITUTE(TEXT(DH7,"#,##0.00"),"-","△")&amp;"】"))</f>
        <v>【95.35】</v>
      </c>
      <c r="DI6" s="42" t="str">
        <f t="shared" ref="DI6:DR6" si="10">IF(DI7="",NA(),DI7)</f>
        <v>-</v>
      </c>
      <c r="DJ6" s="42" t="str">
        <f t="shared" si="10"/>
        <v>-</v>
      </c>
      <c r="DK6" s="42">
        <f t="shared" si="10"/>
        <v>3.08</v>
      </c>
      <c r="DL6" s="42">
        <f t="shared" si="10"/>
        <v>6.15</v>
      </c>
      <c r="DM6" s="42">
        <f t="shared" si="10"/>
        <v>9.0500000000000007</v>
      </c>
      <c r="DN6" s="42" t="str">
        <f t="shared" si="10"/>
        <v>-</v>
      </c>
      <c r="DO6" s="42" t="str">
        <f t="shared" si="10"/>
        <v>-</v>
      </c>
      <c r="DP6" s="42">
        <f t="shared" si="10"/>
        <v>21.16</v>
      </c>
      <c r="DQ6" s="42">
        <f t="shared" si="10"/>
        <v>15.95</v>
      </c>
      <c r="DR6" s="42">
        <f t="shared" si="10"/>
        <v>29.23</v>
      </c>
      <c r="DS6" s="38" t="str">
        <f>IF(DS7="","",IF(DS7="-","【-】","【"&amp;SUBSTITUTE(TEXT(DS7,"#,##0.00"),"-","△")&amp;"】"))</f>
        <v>【38.57】</v>
      </c>
      <c r="DT6" s="42" t="str">
        <f t="shared" ref="DT6:EC6" si="11">IF(DT7="",NA(),DT7)</f>
        <v>-</v>
      </c>
      <c r="DU6" s="42" t="str">
        <f t="shared" si="11"/>
        <v>-</v>
      </c>
      <c r="DV6" s="38">
        <f t="shared" si="11"/>
        <v>0</v>
      </c>
      <c r="DW6" s="38">
        <f t="shared" si="11"/>
        <v>0</v>
      </c>
      <c r="DX6" s="42">
        <f t="shared" si="11"/>
        <v>3.43</v>
      </c>
      <c r="DY6" s="42" t="str">
        <f t="shared" si="11"/>
        <v>-</v>
      </c>
      <c r="DZ6" s="42" t="str">
        <f t="shared" si="11"/>
        <v>-</v>
      </c>
      <c r="EA6" s="38">
        <f t="shared" si="11"/>
        <v>0</v>
      </c>
      <c r="EB6" s="38">
        <f t="shared" si="11"/>
        <v>0</v>
      </c>
      <c r="EC6" s="42">
        <f t="shared" si="11"/>
        <v>1.37</v>
      </c>
      <c r="ED6" s="38" t="str">
        <f>IF(ED7="","",IF(ED7="-","【-】","【"&amp;SUBSTITUTE(TEXT(ED7,"#,##0.00"),"-","△")&amp;"】"))</f>
        <v>【5.90】</v>
      </c>
      <c r="EE6" s="42" t="str">
        <f t="shared" ref="EE6:EN6" si="12">IF(EE7="",NA(),EE7)</f>
        <v>-</v>
      </c>
      <c r="EF6" s="42" t="str">
        <f t="shared" si="12"/>
        <v>-</v>
      </c>
      <c r="EG6" s="38">
        <f t="shared" si="12"/>
        <v>0</v>
      </c>
      <c r="EH6" s="38">
        <f t="shared" si="12"/>
        <v>0</v>
      </c>
      <c r="EI6" s="38">
        <f t="shared" si="12"/>
        <v>0</v>
      </c>
      <c r="EJ6" s="42" t="str">
        <f t="shared" si="12"/>
        <v>-</v>
      </c>
      <c r="EK6" s="42" t="str">
        <f t="shared" si="12"/>
        <v>-</v>
      </c>
      <c r="EL6" s="42">
        <f t="shared" si="12"/>
        <v>0.16</v>
      </c>
      <c r="EM6" s="42">
        <f t="shared" si="12"/>
        <v>0.13</v>
      </c>
      <c r="EN6" s="42">
        <f t="shared" si="12"/>
        <v>0.17</v>
      </c>
      <c r="EO6" s="38" t="str">
        <f>IF(EO7="","",IF(EO7="-","【-】","【"&amp;SUBSTITUTE(TEXT(EO7,"#,##0.00"),"-","△")&amp;"】"))</f>
        <v>【0.22】</v>
      </c>
    </row>
    <row r="7" spans="1:148" s="27" customFormat="1" x14ac:dyDescent="0.15">
      <c r="A7" s="28"/>
      <c r="B7" s="34">
        <v>2019</v>
      </c>
      <c r="C7" s="34">
        <v>263222</v>
      </c>
      <c r="D7" s="34">
        <v>46</v>
      </c>
      <c r="E7" s="34">
        <v>17</v>
      </c>
      <c r="F7" s="34">
        <v>1</v>
      </c>
      <c r="G7" s="34">
        <v>0</v>
      </c>
      <c r="H7" s="34" t="s">
        <v>97</v>
      </c>
      <c r="I7" s="34" t="s">
        <v>98</v>
      </c>
      <c r="J7" s="34" t="s">
        <v>99</v>
      </c>
      <c r="K7" s="34" t="s">
        <v>100</v>
      </c>
      <c r="L7" s="34" t="s">
        <v>25</v>
      </c>
      <c r="M7" s="34" t="s">
        <v>101</v>
      </c>
      <c r="N7" s="39" t="s">
        <v>103</v>
      </c>
      <c r="O7" s="39">
        <v>75.459999999999994</v>
      </c>
      <c r="P7" s="39">
        <v>99.87</v>
      </c>
      <c r="Q7" s="39">
        <v>123.73</v>
      </c>
      <c r="R7" s="39">
        <v>1944</v>
      </c>
      <c r="S7" s="39">
        <v>15964</v>
      </c>
      <c r="T7" s="39">
        <v>13.86</v>
      </c>
      <c r="U7" s="39">
        <v>1151.8</v>
      </c>
      <c r="V7" s="39">
        <v>15833</v>
      </c>
      <c r="W7" s="39">
        <v>5.07</v>
      </c>
      <c r="X7" s="39">
        <v>3122.88</v>
      </c>
      <c r="Y7" s="39" t="s">
        <v>103</v>
      </c>
      <c r="Z7" s="39" t="s">
        <v>103</v>
      </c>
      <c r="AA7" s="39">
        <v>108.43</v>
      </c>
      <c r="AB7" s="39">
        <v>99.67</v>
      </c>
      <c r="AC7" s="39">
        <v>103.94</v>
      </c>
      <c r="AD7" s="39" t="s">
        <v>103</v>
      </c>
      <c r="AE7" s="39" t="s">
        <v>103</v>
      </c>
      <c r="AF7" s="39">
        <v>108.11</v>
      </c>
      <c r="AG7" s="39">
        <v>104.14</v>
      </c>
      <c r="AH7" s="39">
        <v>106.81</v>
      </c>
      <c r="AI7" s="39">
        <v>108.07</v>
      </c>
      <c r="AJ7" s="39" t="s">
        <v>103</v>
      </c>
      <c r="AK7" s="39" t="s">
        <v>103</v>
      </c>
      <c r="AL7" s="39">
        <v>0</v>
      </c>
      <c r="AM7" s="39">
        <v>0</v>
      </c>
      <c r="AN7" s="39">
        <v>0</v>
      </c>
      <c r="AO7" s="39" t="s">
        <v>103</v>
      </c>
      <c r="AP7" s="39" t="s">
        <v>103</v>
      </c>
      <c r="AQ7" s="39">
        <v>86.54</v>
      </c>
      <c r="AR7" s="39">
        <v>73.180000000000007</v>
      </c>
      <c r="AS7" s="39">
        <v>34.4</v>
      </c>
      <c r="AT7" s="39">
        <v>3.09</v>
      </c>
      <c r="AU7" s="39" t="s">
        <v>103</v>
      </c>
      <c r="AV7" s="39" t="s">
        <v>103</v>
      </c>
      <c r="AW7" s="39">
        <v>77.19</v>
      </c>
      <c r="AX7" s="39">
        <v>77.62</v>
      </c>
      <c r="AY7" s="39">
        <v>97.62</v>
      </c>
      <c r="AZ7" s="39" t="s">
        <v>103</v>
      </c>
      <c r="BA7" s="39" t="s">
        <v>103</v>
      </c>
      <c r="BB7" s="39">
        <v>62.25</v>
      </c>
      <c r="BC7" s="39">
        <v>52.32</v>
      </c>
      <c r="BD7" s="39">
        <v>68.17</v>
      </c>
      <c r="BE7" s="39">
        <v>69.540000000000006</v>
      </c>
      <c r="BF7" s="39" t="s">
        <v>103</v>
      </c>
      <c r="BG7" s="39" t="s">
        <v>103</v>
      </c>
      <c r="BH7" s="39">
        <v>545.45000000000005</v>
      </c>
      <c r="BI7" s="39">
        <v>555.39</v>
      </c>
      <c r="BJ7" s="39">
        <v>477.97</v>
      </c>
      <c r="BK7" s="39" t="s">
        <v>103</v>
      </c>
      <c r="BL7" s="39" t="s">
        <v>103</v>
      </c>
      <c r="BM7" s="39">
        <v>966.33</v>
      </c>
      <c r="BN7" s="39">
        <v>958.81</v>
      </c>
      <c r="BO7" s="39">
        <v>789.44</v>
      </c>
      <c r="BP7" s="39">
        <v>682.51</v>
      </c>
      <c r="BQ7" s="39" t="s">
        <v>103</v>
      </c>
      <c r="BR7" s="39" t="s">
        <v>103</v>
      </c>
      <c r="BS7" s="39">
        <v>96.25</v>
      </c>
      <c r="BT7" s="39">
        <v>84.51</v>
      </c>
      <c r="BU7" s="39">
        <v>89.36</v>
      </c>
      <c r="BV7" s="39" t="s">
        <v>103</v>
      </c>
      <c r="BW7" s="39" t="s">
        <v>103</v>
      </c>
      <c r="BX7" s="39">
        <v>81.739999999999995</v>
      </c>
      <c r="BY7" s="39">
        <v>82.88</v>
      </c>
      <c r="BZ7" s="39">
        <v>87.29</v>
      </c>
      <c r="CA7" s="39">
        <v>100.34</v>
      </c>
      <c r="CB7" s="39" t="s">
        <v>103</v>
      </c>
      <c r="CC7" s="39" t="s">
        <v>103</v>
      </c>
      <c r="CD7" s="39">
        <v>130.08000000000001</v>
      </c>
      <c r="CE7" s="39">
        <v>145.30000000000001</v>
      </c>
      <c r="CF7" s="39">
        <v>139.63</v>
      </c>
      <c r="CG7" s="39" t="s">
        <v>103</v>
      </c>
      <c r="CH7" s="39" t="s">
        <v>103</v>
      </c>
      <c r="CI7" s="39">
        <v>194.31</v>
      </c>
      <c r="CJ7" s="39">
        <v>190.99</v>
      </c>
      <c r="CK7" s="39">
        <v>176.67</v>
      </c>
      <c r="CL7" s="39">
        <v>136.15</v>
      </c>
      <c r="CM7" s="39" t="s">
        <v>103</v>
      </c>
      <c r="CN7" s="39" t="s">
        <v>103</v>
      </c>
      <c r="CO7" s="39" t="s">
        <v>103</v>
      </c>
      <c r="CP7" s="39" t="s">
        <v>103</v>
      </c>
      <c r="CQ7" s="39" t="s">
        <v>103</v>
      </c>
      <c r="CR7" s="39" t="s">
        <v>103</v>
      </c>
      <c r="CS7" s="39" t="s">
        <v>103</v>
      </c>
      <c r="CT7" s="39">
        <v>53.5</v>
      </c>
      <c r="CU7" s="39">
        <v>52.58</v>
      </c>
      <c r="CV7" s="39">
        <v>57.42</v>
      </c>
      <c r="CW7" s="39">
        <v>59.64</v>
      </c>
      <c r="CX7" s="39" t="s">
        <v>103</v>
      </c>
      <c r="CY7" s="39" t="s">
        <v>103</v>
      </c>
      <c r="CZ7" s="39">
        <v>97.74</v>
      </c>
      <c r="DA7" s="39">
        <v>98.16</v>
      </c>
      <c r="DB7" s="39">
        <v>98.76</v>
      </c>
      <c r="DC7" s="39" t="s">
        <v>103</v>
      </c>
      <c r="DD7" s="39" t="s">
        <v>103</v>
      </c>
      <c r="DE7" s="39">
        <v>83.51</v>
      </c>
      <c r="DF7" s="39">
        <v>83.02</v>
      </c>
      <c r="DG7" s="39">
        <v>90.42</v>
      </c>
      <c r="DH7" s="39">
        <v>95.35</v>
      </c>
      <c r="DI7" s="39" t="s">
        <v>103</v>
      </c>
      <c r="DJ7" s="39" t="s">
        <v>103</v>
      </c>
      <c r="DK7" s="39">
        <v>3.08</v>
      </c>
      <c r="DL7" s="39">
        <v>6.15</v>
      </c>
      <c r="DM7" s="39">
        <v>9.0500000000000007</v>
      </c>
      <c r="DN7" s="39" t="s">
        <v>103</v>
      </c>
      <c r="DO7" s="39" t="s">
        <v>103</v>
      </c>
      <c r="DP7" s="39">
        <v>21.16</v>
      </c>
      <c r="DQ7" s="39">
        <v>15.95</v>
      </c>
      <c r="DR7" s="39">
        <v>29.23</v>
      </c>
      <c r="DS7" s="39">
        <v>38.57</v>
      </c>
      <c r="DT7" s="39" t="s">
        <v>103</v>
      </c>
      <c r="DU7" s="39" t="s">
        <v>103</v>
      </c>
      <c r="DV7" s="39">
        <v>0</v>
      </c>
      <c r="DW7" s="39">
        <v>0</v>
      </c>
      <c r="DX7" s="39">
        <v>3.43</v>
      </c>
      <c r="DY7" s="39" t="s">
        <v>103</v>
      </c>
      <c r="DZ7" s="39" t="s">
        <v>103</v>
      </c>
      <c r="EA7" s="39">
        <v>0</v>
      </c>
      <c r="EB7" s="39">
        <v>0</v>
      </c>
      <c r="EC7" s="39">
        <v>1.37</v>
      </c>
      <c r="ED7" s="39">
        <v>5.9</v>
      </c>
      <c r="EE7" s="39" t="s">
        <v>103</v>
      </c>
      <c r="EF7" s="39" t="s">
        <v>103</v>
      </c>
      <c r="EG7" s="39">
        <v>0</v>
      </c>
      <c r="EH7" s="39">
        <v>0</v>
      </c>
      <c r="EI7" s="39">
        <v>0</v>
      </c>
      <c r="EJ7" s="39" t="s">
        <v>103</v>
      </c>
      <c r="EK7" s="39" t="s">
        <v>103</v>
      </c>
      <c r="EL7" s="39">
        <v>0.16</v>
      </c>
      <c r="EM7" s="39">
        <v>0.13</v>
      </c>
      <c r="EN7" s="39">
        <v>0.17</v>
      </c>
      <c r="EO7" s="39">
        <v>0.22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62</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102</v>
      </c>
    </row>
    <row r="12" spans="1:148" x14ac:dyDescent="0.15">
      <c r="B12">
        <v>1</v>
      </c>
      <c r="C12">
        <v>1</v>
      </c>
      <c r="D12">
        <v>1</v>
      </c>
      <c r="E12">
        <v>1</v>
      </c>
      <c r="F12">
        <v>1</v>
      </c>
      <c r="G12" t="s">
        <v>109</v>
      </c>
    </row>
    <row r="13" spans="1:148" x14ac:dyDescent="0.15">
      <c r="B13" t="s">
        <v>110</v>
      </c>
      <c r="C13" t="s">
        <v>110</v>
      </c>
      <c r="D13" t="s">
        <v>110</v>
      </c>
      <c r="E13" t="s">
        <v>110</v>
      </c>
      <c r="F13" t="s">
        <v>7</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植田　皓太</cp:lastModifiedBy>
  <dcterms:created xsi:type="dcterms:W3CDTF">2020-12-04T02:28:13Z</dcterms:created>
  <dcterms:modified xsi:type="dcterms:W3CDTF">2021-02-01T00:23:36Z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2021-01-26T01:23:18Z</vt:filetime>
  </property>
</Properties>
</file>