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業務・府営水道係\10京都府などからの照会\502京都府照会（及び通知）\5030118：[Zaisei 4483] 【依頼】公営企業に係る「経営比較分析表」（令和元年度決算）の分析等について\下水道（法非適用）\"/>
    </mc:Choice>
  </mc:AlternateContent>
  <workbookProtection workbookAlgorithmName="SHA-512" workbookHashValue="/BN0o4U4ld0o6JTFVnaZwBF+gtT5STddvHt5aojCiWdK8qnW9Zrf6uoBQQR8/a7E7168Tyq80SwXvJ+UYBYDzw==" workbookSaltValue="j6ElhcGDROZbOKLLFeLQ8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W8" i="4"/>
  <c r="P8" i="4"/>
  <c r="I8" i="4"/>
  <c r="B6" i="4"/>
</calcChain>
</file>

<file path=xl/sharedStrings.xml><?xml version="1.0" encoding="utf-8"?>
<sst xmlns="http://schemas.openxmlformats.org/spreadsheetml/2006/main" count="241" uniqueCount="118">
  <si>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</si>
  <si>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</si>
  <si>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</si>
  <si>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</si>
  <si>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</si>
  <si>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</si>
  <si>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</si>
  <si>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</si>
  <si>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</si>
  <si>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</si>
  <si>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</si>
  <si>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</si>
  <si>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</si>
  <si>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</si>
  <si>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</si>
  <si>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</si>
  <si>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</si>
  <si>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</si>
  <si>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</si>
  <si>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</si>
  <si>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</si>
  <si>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</si>
  <si>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</si>
  <si>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</si>
  <si>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</si>
  <si>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</si>
  <si>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</si>
  <si>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</si>
  <si>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</si>
  <si>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</si>
  <si>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</si>
  <si>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</si>
  <si>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</si>
  <si>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</si>
  <si>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</si>
  <si>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</si>
  <si>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</si>
  <si>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</si>
  <si>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</si>
  <si>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</si>
  <si>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</si>
  <si>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</si>
  <si>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</si>
  <si>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</si>
  <si>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</si>
  <si>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</si>
  <si>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</si>
  <si>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</si>
  <si>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</si>
  <si>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</si>
  <si>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</si>
  <si>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</si>
  <si>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</si>
  <si>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</si>
  <si>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</si>
  <si>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</si>
  <si>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</si>
  <si>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</si>
  <si>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</si>
  <si>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</si>
  <si>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</si>
  <si>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</si>
  <si>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</si>
  <si>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</si>
  <si>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</si>
  <si>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</si>
  <si>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</si>
  <si>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</si>
  <si>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</si>
  <si>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</si>
  <si>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</si>
  <si>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</si>
  <si>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</si>
  <si>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</si>
  <si>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</si>
  <si>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</si>
  <si>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</si>
  <si>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</si>
  <si>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</si>
  <si>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</si>
  <si>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</si>
  <si>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</si>
  <si>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</si>
  <si>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</si>
  <si>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</si>
  <si>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</si>
  <si>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</si>
  <si>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</si>
  <si>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</si>
  <si>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</si>
  <si>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</si>
  <si>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</si>
  <si>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</si>
  <si>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</si>
  <si>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</si>
  <si>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</si>
  <si>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</si>
  <si>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大山崎町</t>
  </si>
  <si>
    <t>法非適用</t>
  </si>
  <si>
    <t>下水道事業</t>
  </si>
  <si>
    <t>公共下水道</t>
  </si>
  <si>
    <t>Cb1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</si>
  <si>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</si>
  <si>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</si>
  <si>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</si>
  <si>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</si>
  <si>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</si>
  <si>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</si>
  <si>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</si>
  <si>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</si>
  <si>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</si>
  <si>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</si>
  <si>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</si>
  <si>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</si>
  <si>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</si>
  <si>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「管渠の更新投資・老朽化対策の実施状況」については、令和元年度においても更新等への投資ができていない状況である。
　前年に引き続き、雨水排水ポンプ場及び汚水中継ポンプ場等の施設更新を実施しており、今後も管渠等も含めストックマネジメント計画に基づき施設更新を行っていく必要がある。</t>
    <rPh sb="27" eb="29">
      <t>レイワ</t>
    </rPh>
    <rPh sb="29" eb="30">
      <t>モト</t>
    </rPh>
    <phoneticPr fontId="4"/>
  </si>
  <si>
    <t>　使用料収入に関して、減少傾向にあり、債務残高も増加している。現状、経営の健全性は低下している。
　管渠の更新等も十分ではないため、単年度の収益・健全性だけではなく将来の更新計画を含めた財源の確保が課題となっている。</t>
    <phoneticPr fontId="4"/>
  </si>
  <si>
    <t>　「収益的収支比率」・「経費回収率」については、使用水量減少に伴う使用料収入の減少及び、桂川右岸流域下水道維持管理負担金の増加が主な要因となり、前年を下回った。
　また、「企業債残高対事業規模比率」については、令和２年度完成の雨水排水機場建設に必要な借入れを行った為、債務残高は前年に引き続き増加。
　「汚水処理原価」については、平均値と比較すると良好な数値を維持していると言える。
　経営の健全性・効率性については、今後、さらなる経営改善と受益者負担の適正化に取り組む必要がある。</t>
    <rPh sb="28" eb="30">
      <t>ゲンショウ</t>
    </rPh>
    <rPh sb="31" eb="32">
      <t>トモナ</t>
    </rPh>
    <rPh sb="39" eb="41">
      <t>ゲンショウ</t>
    </rPh>
    <rPh sb="41" eb="42">
      <t>オヨ</t>
    </rPh>
    <rPh sb="44" eb="46">
      <t>カツラガワ</t>
    </rPh>
    <rPh sb="46" eb="48">
      <t>ウガン</t>
    </rPh>
    <rPh sb="48" eb="50">
      <t>リュウイキ</t>
    </rPh>
    <rPh sb="50" eb="53">
      <t>ゲスイドウ</t>
    </rPh>
    <rPh sb="53" eb="55">
      <t>イジ</t>
    </rPh>
    <rPh sb="55" eb="57">
      <t>カンリ</t>
    </rPh>
    <rPh sb="57" eb="60">
      <t>フタンキン</t>
    </rPh>
    <rPh sb="61" eb="62">
      <t>ゾウ</t>
    </rPh>
    <rPh sb="62" eb="63">
      <t>カ</t>
    </rPh>
    <rPh sb="64" eb="65">
      <t>オモ</t>
    </rPh>
    <rPh sb="66" eb="68">
      <t>ヨウイン</t>
    </rPh>
    <rPh sb="105" eb="107">
      <t>レイワ</t>
    </rPh>
    <rPh sb="108" eb="110">
      <t>ネンド</t>
    </rPh>
    <rPh sb="110" eb="112">
      <t>カンセイ</t>
    </rPh>
    <rPh sb="113" eb="115">
      <t>ウスイ</t>
    </rPh>
    <rPh sb="115" eb="117">
      <t>ハイスイ</t>
    </rPh>
    <rPh sb="117" eb="119">
      <t>キジョウ</t>
    </rPh>
    <rPh sb="119" eb="121">
      <t>ケンセツ</t>
    </rPh>
    <rPh sb="122" eb="124">
      <t>ヒツヨウ</t>
    </rPh>
    <rPh sb="125" eb="126">
      <t>カ</t>
    </rPh>
    <rPh sb="126" eb="127">
      <t>イ</t>
    </rPh>
    <rPh sb="129" eb="130">
      <t>オコナ</t>
    </rPh>
    <rPh sb="132" eb="133">
      <t>タメ</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</si>
</sst>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289-4900-A2A3-2F6E237F962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1.08</c:v>
                </c:pt>
                <c:pt idx="1">
                  <c:v>1.1499999999999999</c:v>
                </c:pt>
                <c:pt idx="2">
                  <c:v>0.89</c:v>
                </c:pt>
                <c:pt idx="3">
                  <c:v>0.28999999999999998</c:v>
                </c:pt>
                <c:pt idx="4">
                  <c:v>0.13</c:v>
                </c:pt>
              </c:numCache>
            </c:numRef>
          </c:val>
          <c:smooth val="0"/>
          <c:extLst>
            <c:ext xmlns:c16="http://schemas.microsoft.com/office/drawing/2014/chart" uri="{C3380CC4-5D6E-409C-BE32-E72D297353CC}">
              <c16:uniqueId val="{00000001-3289-4900-A2A3-2F6E237F962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83.34</c:v>
                </c:pt>
                <c:pt idx="1">
                  <c:v>86.83</c:v>
                </c:pt>
                <c:pt idx="2">
                  <c:v>97.62</c:v>
                </c:pt>
                <c:pt idx="3">
                  <c:v>96.61</c:v>
                </c:pt>
                <c:pt idx="4">
                  <c:v>84.82</c:v>
                </c:pt>
              </c:numCache>
            </c:numRef>
          </c:val>
          <c:extLst>
            <c:ext xmlns:c16="http://schemas.microsoft.com/office/drawing/2014/chart" uri="{C3380CC4-5D6E-409C-BE32-E72D297353CC}">
              <c16:uniqueId val="{00000000-B101-4C97-BC02-A8AF8D5B5A6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01-4C97-BC02-A8AF8D5B5A6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E32-4C94-9DA0-C8558E51767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32-4C94-9DA0-C8558E51767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8EC-4B18-9F9C-4B0874FC5E4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EC-4B18-9F9C-4B0874FC5E4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9BD-4699-AFD4-4F5D42C705A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BD-4699-AFD4-4F5D42C705A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83D-49B0-B7C1-CB036ACF8EF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3D-49B0-B7C1-CB036ACF8EF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375.46</c:v>
                </c:pt>
                <c:pt idx="1">
                  <c:v>437.95</c:v>
                </c:pt>
                <c:pt idx="2">
                  <c:v>463.97</c:v>
                </c:pt>
                <c:pt idx="3">
                  <c:v>911.01</c:v>
                </c:pt>
                <c:pt idx="4">
                  <c:v>1018.69</c:v>
                </c:pt>
              </c:numCache>
            </c:numRef>
          </c:val>
          <c:extLst>
            <c:ext xmlns:c16="http://schemas.microsoft.com/office/drawing/2014/chart" uri="{C3380CC4-5D6E-409C-BE32-E72D297353CC}">
              <c16:uniqueId val="{00000000-F6B2-46F3-BC8C-57F633D7CD5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681.23</c:v>
                </c:pt>
                <c:pt idx="1">
                  <c:v>773.95</c:v>
                </c:pt>
                <c:pt idx="2">
                  <c:v>857.76</c:v>
                </c:pt>
                <c:pt idx="3">
                  <c:v>978.87</c:v>
                </c:pt>
                <c:pt idx="4">
                  <c:v>917.44</c:v>
                </c:pt>
              </c:numCache>
            </c:numRef>
          </c:val>
          <c:smooth val="0"/>
          <c:extLst>
            <c:ext xmlns:c16="http://schemas.microsoft.com/office/drawing/2014/chart" uri="{C3380CC4-5D6E-409C-BE32-E72D297353CC}">
              <c16:uniqueId val="{00000001-F6B2-46F3-BC8C-57F633D7CD5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87.17</c:v>
                </c:pt>
                <c:pt idx="1">
                  <c:v>88.25</c:v>
                </c:pt>
                <c:pt idx="2">
                  <c:v>97.45</c:v>
                </c:pt>
                <c:pt idx="3">
                  <c:v>92.34</c:v>
                </c:pt>
                <c:pt idx="4">
                  <c:v>77.16</c:v>
                </c:pt>
              </c:numCache>
            </c:numRef>
          </c:val>
          <c:extLst>
            <c:ext xmlns:c16="http://schemas.microsoft.com/office/drawing/2014/chart" uri="{C3380CC4-5D6E-409C-BE32-E72D297353CC}">
              <c16:uniqueId val="{00000000-25D4-4E47-B31D-7FCDBACB54E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76.84</c:v>
                </c:pt>
                <c:pt idx="1">
                  <c:v>72.87</c:v>
                </c:pt>
                <c:pt idx="2">
                  <c:v>81.260000000000005</c:v>
                </c:pt>
                <c:pt idx="3">
                  <c:v>85.9</c:v>
                </c:pt>
                <c:pt idx="4">
                  <c:v>85.34</c:v>
                </c:pt>
              </c:numCache>
            </c:numRef>
          </c:val>
          <c:smooth val="0"/>
          <c:extLst>
            <c:ext xmlns:c16="http://schemas.microsoft.com/office/drawing/2014/chart" uri="{C3380CC4-5D6E-409C-BE32-E72D297353CC}">
              <c16:uniqueId val="{00000001-25D4-4E47-B31D-7FCDBACB54E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137.06</c:v>
                </c:pt>
                <c:pt idx="1">
                  <c:v>127.82</c:v>
                </c:pt>
                <c:pt idx="2">
                  <c:v>114.68</c:v>
                </c:pt>
                <c:pt idx="3">
                  <c:v>121.89</c:v>
                </c:pt>
                <c:pt idx="4">
                  <c:v>144.72999999999999</c:v>
                </c:pt>
              </c:numCache>
            </c:numRef>
          </c:val>
          <c:extLst>
            <c:ext xmlns:c16="http://schemas.microsoft.com/office/drawing/2014/chart" uri="{C3380CC4-5D6E-409C-BE32-E72D297353CC}">
              <c16:uniqueId val="{00000000-2043-4A56-B985-81BE6BB48ED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160.72999999999999</c:v>
                </c:pt>
                <c:pt idx="1">
                  <c:v>160.55000000000001</c:v>
                </c:pt>
                <c:pt idx="2">
                  <c:v>151.16999999999999</c:v>
                </c:pt>
                <c:pt idx="3">
                  <c:v>148.41999999999999</c:v>
                </c:pt>
                <c:pt idx="4">
                  <c:v>149.27000000000001</c:v>
                </c:pt>
              </c:numCache>
            </c:numRef>
          </c:val>
          <c:smooth val="0"/>
          <c:extLst>
            <c:ext xmlns:c16="http://schemas.microsoft.com/office/drawing/2014/chart" uri="{C3380CC4-5D6E-409C-BE32-E72D297353CC}">
              <c16:uniqueId val="{00000001-2043-4A56-B985-81BE6BB48ED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A35-4B45-9B36-AD4B416D647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59.97</c:v>
                </c:pt>
                <c:pt idx="1">
                  <c:v>56.35</c:v>
                </c:pt>
                <c:pt idx="2">
                  <c:v>58.13</c:v>
                </c:pt>
                <c:pt idx="3">
                  <c:v>55.46</c:v>
                </c:pt>
                <c:pt idx="4">
                  <c:v>55.73</c:v>
                </c:pt>
              </c:numCache>
            </c:numRef>
          </c:val>
          <c:smooth val="0"/>
          <c:extLst>
            <c:ext xmlns:c16="http://schemas.microsoft.com/office/drawing/2014/chart" uri="{C3380CC4-5D6E-409C-BE32-E72D297353CC}">
              <c16:uniqueId val="{00000001-CA35-4B45-9B36-AD4B416D647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99.35</c:v>
                </c:pt>
                <c:pt idx="1">
                  <c:v>99.35</c:v>
                </c:pt>
                <c:pt idx="2">
                  <c:v>99.35</c:v>
                </c:pt>
                <c:pt idx="3">
                  <c:v>99.36</c:v>
                </c:pt>
                <c:pt idx="4">
                  <c:v>99.39</c:v>
                </c:pt>
              </c:numCache>
            </c:numRef>
          </c:val>
          <c:extLst>
            <c:ext xmlns:c16="http://schemas.microsoft.com/office/drawing/2014/chart" uri="{C3380CC4-5D6E-409C-BE32-E72D297353CC}">
              <c16:uniqueId val="{00000000-ED9C-44CD-B837-71F7FC8B777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94.8</c:v>
                </c:pt>
                <c:pt idx="1">
                  <c:v>93.3</c:v>
                </c:pt>
                <c:pt idx="2">
                  <c:v>91.75</c:v>
                </c:pt>
                <c:pt idx="3">
                  <c:v>92.45</c:v>
                </c:pt>
                <c:pt idx="4">
                  <c:v>92.45</c:v>
                </c:pt>
              </c:numCache>
            </c:numRef>
          </c:val>
          <c:smooth val="0"/>
          <c:extLst>
            <c:ext xmlns:c16="http://schemas.microsoft.com/office/drawing/2014/chart" uri="{C3380CC4-5D6E-409C-BE32-E72D297353CC}">
              <c16:uniqueId val="{00000001-ED9C-44CD-B837-71F7FC8B777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京都府　大山崎町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Cb1</v>
      </c>
      <c r="X8" s="49"/>
      <c r="Y8" s="49"/>
      <c r="Z8" s="49"/>
      <c r="AA8" s="49"/>
      <c r="AB8" s="49"/>
      <c r="AC8" s="49"/>
      <c r="AD8" s="50" t="str">
        <f>データ!$M$6</f>
        <v>非設置</v>
      </c>
      <c r="AE8" s="50"/>
      <c r="AF8" s="50"/>
      <c r="AG8" s="50"/>
      <c r="AH8" s="50"/>
      <c r="AI8" s="50"/>
      <c r="AJ8" s="50"/>
      <c r="AK8" s="3"/>
      <c r="AL8" s="51">
        <f>データ!S6</f>
        <v>16089</v>
      </c>
      <c r="AM8" s="51"/>
      <c r="AN8" s="51"/>
      <c r="AO8" s="51"/>
      <c r="AP8" s="51"/>
      <c r="AQ8" s="51"/>
      <c r="AR8" s="51"/>
      <c r="AS8" s="51"/>
      <c r="AT8" s="46">
        <f>データ!T6</f>
        <v>5.97</v>
      </c>
      <c r="AU8" s="46"/>
      <c r="AV8" s="46"/>
      <c r="AW8" s="46"/>
      <c r="AX8" s="46"/>
      <c r="AY8" s="46"/>
      <c r="AZ8" s="46"/>
      <c r="BA8" s="46"/>
      <c r="BB8" s="46">
        <f>データ!U6</f>
        <v>2694.97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99.91</v>
      </c>
      <c r="Q10" s="46"/>
      <c r="R10" s="46"/>
      <c r="S10" s="46"/>
      <c r="T10" s="46"/>
      <c r="U10" s="46"/>
      <c r="V10" s="46"/>
      <c r="W10" s="46">
        <f>データ!Q6</f>
        <v>92.44</v>
      </c>
      <c r="X10" s="46"/>
      <c r="Y10" s="46"/>
      <c r="Z10" s="46"/>
      <c r="AA10" s="46"/>
      <c r="AB10" s="46"/>
      <c r="AC10" s="46"/>
      <c r="AD10" s="51">
        <f>データ!R6</f>
        <v>1540</v>
      </c>
      <c r="AE10" s="51"/>
      <c r="AF10" s="51"/>
      <c r="AG10" s="51"/>
      <c r="AH10" s="51"/>
      <c r="AI10" s="51"/>
      <c r="AJ10" s="51"/>
      <c r="AK10" s="2"/>
      <c r="AL10" s="51">
        <f>データ!V6</f>
        <v>16123</v>
      </c>
      <c r="AM10" s="51"/>
      <c r="AN10" s="51"/>
      <c r="AO10" s="51"/>
      <c r="AP10" s="51"/>
      <c r="AQ10" s="51"/>
      <c r="AR10" s="51"/>
      <c r="AS10" s="51"/>
      <c r="AT10" s="46">
        <f>データ!W6</f>
        <v>2.88</v>
      </c>
      <c r="AU10" s="46"/>
      <c r="AV10" s="46"/>
      <c r="AW10" s="46"/>
      <c r="AX10" s="46"/>
      <c r="AY10" s="46"/>
      <c r="AZ10" s="46"/>
      <c r="BA10" s="46"/>
      <c r="BB10" s="46">
        <f>データ!X6</f>
        <v>5598.26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117</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43</v>
      </c>
      <c r="O86" s="26" t="str">
        <f>データ!EO6</f>
        <v>【0.22】</v>
      </c>
    </row>
  </sheetData>
  <sheetProtection algorithmName="SHA-512" hashValue="TXoEMcxx6Nzsl7E2tUWpdZ06fJGOgmXbRQ9h3VR/zsXFOc5epHH2dJlQuj1QuTcP/k44eHvPpyUMPA5NB0UOZQ==" saltValue="B3GtQ2FRdwWKQaQJuYIei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83" t="s">
        <v>53</v>
      </c>
      <c r="I3" s="84"/>
      <c r="J3" s="84"/>
      <c r="K3" s="84"/>
      <c r="L3" s="84"/>
      <c r="M3" s="84"/>
      <c r="N3" s="84"/>
      <c r="O3" s="84"/>
      <c r="P3" s="84"/>
      <c r="Q3" s="84"/>
      <c r="R3" s="84"/>
      <c r="S3" s="84"/>
      <c r="T3" s="84"/>
      <c r="U3" s="84"/>
      <c r="V3" s="84"/>
      <c r="W3" s="84"/>
      <c r="X3" s="85"/>
      <c r="Y3" s="89" t="s">
        <v>54</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55</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56</v>
      </c>
      <c r="B4" s="30"/>
      <c r="C4" s="30"/>
      <c r="D4" s="30"/>
      <c r="E4" s="30"/>
      <c r="F4" s="30"/>
      <c r="G4" s="30"/>
      <c r="H4" s="86"/>
      <c r="I4" s="87"/>
      <c r="J4" s="87"/>
      <c r="K4" s="87"/>
      <c r="L4" s="87"/>
      <c r="M4" s="87"/>
      <c r="N4" s="87"/>
      <c r="O4" s="87"/>
      <c r="P4" s="87"/>
      <c r="Q4" s="87"/>
      <c r="R4" s="87"/>
      <c r="S4" s="87"/>
      <c r="T4" s="87"/>
      <c r="U4" s="87"/>
      <c r="V4" s="87"/>
      <c r="W4" s="87"/>
      <c r="X4" s="88"/>
      <c r="Y4" s="82" t="s">
        <v>57</v>
      </c>
      <c r="Z4" s="82"/>
      <c r="AA4" s="82"/>
      <c r="AB4" s="82"/>
      <c r="AC4" s="82"/>
      <c r="AD4" s="82"/>
      <c r="AE4" s="82"/>
      <c r="AF4" s="82"/>
      <c r="AG4" s="82"/>
      <c r="AH4" s="82"/>
      <c r="AI4" s="82"/>
      <c r="AJ4" s="82" t="s">
        <v>58</v>
      </c>
      <c r="AK4" s="82"/>
      <c r="AL4" s="82"/>
      <c r="AM4" s="82"/>
      <c r="AN4" s="82"/>
      <c r="AO4" s="82"/>
      <c r="AP4" s="82"/>
      <c r="AQ4" s="82"/>
      <c r="AR4" s="82"/>
      <c r="AS4" s="82"/>
      <c r="AT4" s="82"/>
      <c r="AU4" s="82" t="s">
        <v>59</v>
      </c>
      <c r="AV4" s="82"/>
      <c r="AW4" s="82"/>
      <c r="AX4" s="82"/>
      <c r="AY4" s="82"/>
      <c r="AZ4" s="82"/>
      <c r="BA4" s="82"/>
      <c r="BB4" s="82"/>
      <c r="BC4" s="82"/>
      <c r="BD4" s="82"/>
      <c r="BE4" s="82"/>
      <c r="BF4" s="82" t="s">
        <v>60</v>
      </c>
      <c r="BG4" s="82"/>
      <c r="BH4" s="82"/>
      <c r="BI4" s="82"/>
      <c r="BJ4" s="82"/>
      <c r="BK4" s="82"/>
      <c r="BL4" s="82"/>
      <c r="BM4" s="82"/>
      <c r="BN4" s="82"/>
      <c r="BO4" s="82"/>
      <c r="BP4" s="82"/>
      <c r="BQ4" s="82" t="s">
        <v>61</v>
      </c>
      <c r="BR4" s="82"/>
      <c r="BS4" s="82"/>
      <c r="BT4" s="82"/>
      <c r="BU4" s="82"/>
      <c r="BV4" s="82"/>
      <c r="BW4" s="82"/>
      <c r="BX4" s="82"/>
      <c r="BY4" s="82"/>
      <c r="BZ4" s="82"/>
      <c r="CA4" s="82"/>
      <c r="CB4" s="82" t="s">
        <v>62</v>
      </c>
      <c r="CC4" s="82"/>
      <c r="CD4" s="82"/>
      <c r="CE4" s="82"/>
      <c r="CF4" s="82"/>
      <c r="CG4" s="82"/>
      <c r="CH4" s="82"/>
      <c r="CI4" s="82"/>
      <c r="CJ4" s="82"/>
      <c r="CK4" s="82"/>
      <c r="CL4" s="82"/>
      <c r="CM4" s="82" t="s">
        <v>63</v>
      </c>
      <c r="CN4" s="82"/>
      <c r="CO4" s="82"/>
      <c r="CP4" s="82"/>
      <c r="CQ4" s="82"/>
      <c r="CR4" s="82"/>
      <c r="CS4" s="82"/>
      <c r="CT4" s="82"/>
      <c r="CU4" s="82"/>
      <c r="CV4" s="82"/>
      <c r="CW4" s="82"/>
      <c r="CX4" s="82" t="s">
        <v>64</v>
      </c>
      <c r="CY4" s="82"/>
      <c r="CZ4" s="82"/>
      <c r="DA4" s="82"/>
      <c r="DB4" s="82"/>
      <c r="DC4" s="82"/>
      <c r="DD4" s="82"/>
      <c r="DE4" s="82"/>
      <c r="DF4" s="82"/>
      <c r="DG4" s="82"/>
      <c r="DH4" s="82"/>
      <c r="DI4" s="82" t="s">
        <v>65</v>
      </c>
      <c r="DJ4" s="82"/>
      <c r="DK4" s="82"/>
      <c r="DL4" s="82"/>
      <c r="DM4" s="82"/>
      <c r="DN4" s="82"/>
      <c r="DO4" s="82"/>
      <c r="DP4" s="82"/>
      <c r="DQ4" s="82"/>
      <c r="DR4" s="82"/>
      <c r="DS4" s="82"/>
      <c r="DT4" s="82" t="s">
        <v>66</v>
      </c>
      <c r="DU4" s="82"/>
      <c r="DV4" s="82"/>
      <c r="DW4" s="82"/>
      <c r="DX4" s="82"/>
      <c r="DY4" s="82"/>
      <c r="DZ4" s="82"/>
      <c r="EA4" s="82"/>
      <c r="EB4" s="82"/>
      <c r="EC4" s="82"/>
      <c r="ED4" s="82"/>
      <c r="EE4" s="82" t="s">
        <v>67</v>
      </c>
      <c r="EF4" s="82"/>
      <c r="EG4" s="82"/>
      <c r="EH4" s="82"/>
      <c r="EI4" s="82"/>
      <c r="EJ4" s="82"/>
      <c r="EK4" s="82"/>
      <c r="EL4" s="82"/>
      <c r="EM4" s="82"/>
      <c r="EN4" s="82"/>
      <c r="EO4" s="82"/>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263036</v>
      </c>
      <c r="D6" s="33">
        <f t="shared" si="3"/>
        <v>47</v>
      </c>
      <c r="E6" s="33">
        <f t="shared" si="3"/>
        <v>17</v>
      </c>
      <c r="F6" s="33">
        <f t="shared" si="3"/>
        <v>1</v>
      </c>
      <c r="G6" s="33">
        <f t="shared" si="3"/>
        <v>0</v>
      </c>
      <c r="H6" s="33" t="str">
        <f t="shared" si="3"/>
        <v>京都府　大山崎町</v>
      </c>
      <c r="I6" s="33" t="str">
        <f t="shared" si="3"/>
        <v>法非適用</v>
      </c>
      <c r="J6" s="33" t="str">
        <f t="shared" si="3"/>
        <v>下水道事業</v>
      </c>
      <c r="K6" s="33" t="str">
        <f t="shared" si="3"/>
        <v>公共下水道</v>
      </c>
      <c r="L6" s="33" t="str">
        <f t="shared" si="3"/>
        <v>Cb1</v>
      </c>
      <c r="M6" s="33" t="str">
        <f t="shared" si="3"/>
        <v>非設置</v>
      </c>
      <c r="N6" s="34" t="str">
        <f t="shared" si="3"/>
        <v>-</v>
      </c>
      <c r="O6" s="34" t="str">
        <f t="shared" si="3"/>
        <v>該当数値なし</v>
      </c>
      <c r="P6" s="34">
        <f t="shared" si="3"/>
        <v>99.91</v>
      </c>
      <c r="Q6" s="34">
        <f t="shared" si="3"/>
        <v>92.44</v>
      </c>
      <c r="R6" s="34">
        <f t="shared" si="3"/>
        <v>1540</v>
      </c>
      <c r="S6" s="34">
        <f t="shared" si="3"/>
        <v>16089</v>
      </c>
      <c r="T6" s="34">
        <f t="shared" si="3"/>
        <v>5.97</v>
      </c>
      <c r="U6" s="34">
        <f t="shared" si="3"/>
        <v>2694.97</v>
      </c>
      <c r="V6" s="34">
        <f t="shared" si="3"/>
        <v>16123</v>
      </c>
      <c r="W6" s="34">
        <f t="shared" si="3"/>
        <v>2.88</v>
      </c>
      <c r="X6" s="34">
        <f t="shared" si="3"/>
        <v>5598.26</v>
      </c>
      <c r="Y6" s="35">
        <f>IF(Y7="",NA(),Y7)</f>
        <v>83.34</v>
      </c>
      <c r="Z6" s="35">
        <f t="shared" ref="Z6:AH6" si="4">IF(Z7="",NA(),Z7)</f>
        <v>86.83</v>
      </c>
      <c r="AA6" s="35">
        <f t="shared" si="4"/>
        <v>97.62</v>
      </c>
      <c r="AB6" s="35">
        <f t="shared" si="4"/>
        <v>96.61</v>
      </c>
      <c r="AC6" s="35">
        <f t="shared" si="4"/>
        <v>84.82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375.46</v>
      </c>
      <c r="BG6" s="35">
        <f t="shared" ref="BG6:BO6" si="7">IF(BG7="",NA(),BG7)</f>
        <v>437.95</v>
      </c>
      <c r="BH6" s="35">
        <f t="shared" si="7"/>
        <v>463.97</v>
      </c>
      <c r="BI6" s="35">
        <f t="shared" si="7"/>
        <v>911.01</v>
      </c>
      <c r="BJ6" s="35">
        <f t="shared" si="7"/>
        <v>1018.69</v>
      </c>
      <c r="BK6" s="35">
        <f t="shared" si="7"/>
        <v>681.23</v>
      </c>
      <c r="BL6" s="35">
        <f t="shared" si="7"/>
        <v>773.95</v>
      </c>
      <c r="BM6" s="35">
        <f t="shared" si="7"/>
        <v>857.76</v>
      </c>
      <c r="BN6" s="35">
        <f t="shared" si="7"/>
        <v>978.87</v>
      </c>
      <c r="BO6" s="35">
        <f t="shared" si="7"/>
        <v>917.44</v>
      </c>
      <c r="BP6" s="34" t="str">
        <f>IF(BP7="","",IF(BP7="-","【-】","【"&amp;SUBSTITUTE(TEXT(BP7,"#,##0.00"),"-","△")&amp;"】"))</f>
        <v>【682.51】</v>
      </c>
      <c r="BQ6" s="35">
        <f>IF(BQ7="",NA(),BQ7)</f>
        <v>87.17</v>
      </c>
      <c r="BR6" s="35">
        <f t="shared" ref="BR6:BZ6" si="8">IF(BR7="",NA(),BR7)</f>
        <v>88.25</v>
      </c>
      <c r="BS6" s="35">
        <f t="shared" si="8"/>
        <v>97.45</v>
      </c>
      <c r="BT6" s="35">
        <f t="shared" si="8"/>
        <v>92.34</v>
      </c>
      <c r="BU6" s="35">
        <f t="shared" si="8"/>
        <v>77.16</v>
      </c>
      <c r="BV6" s="35">
        <f t="shared" si="8"/>
        <v>76.84</v>
      </c>
      <c r="BW6" s="35">
        <f t="shared" si="8"/>
        <v>72.87</v>
      </c>
      <c r="BX6" s="35">
        <f t="shared" si="8"/>
        <v>81.260000000000005</v>
      </c>
      <c r="BY6" s="35">
        <f t="shared" si="8"/>
        <v>85.9</v>
      </c>
      <c r="BZ6" s="35">
        <f t="shared" si="8"/>
        <v>85.34</v>
      </c>
      <c r="CA6" s="34" t="str">
        <f>IF(CA7="","",IF(CA7="-","【-】","【"&amp;SUBSTITUTE(TEXT(CA7,"#,##0.00"),"-","△")&amp;"】"))</f>
        <v>【100.34】</v>
      </c>
      <c r="CB6" s="35">
        <f>IF(CB7="",NA(),CB7)</f>
        <v>137.06</v>
      </c>
      <c r="CC6" s="35">
        <f t="shared" ref="CC6:CK6" si="9">IF(CC7="",NA(),CC7)</f>
        <v>127.82</v>
      </c>
      <c r="CD6" s="35">
        <f t="shared" si="9"/>
        <v>114.68</v>
      </c>
      <c r="CE6" s="35">
        <f t="shared" si="9"/>
        <v>121.89</v>
      </c>
      <c r="CF6" s="35">
        <f t="shared" si="9"/>
        <v>144.72999999999999</v>
      </c>
      <c r="CG6" s="35">
        <f t="shared" si="9"/>
        <v>160.72999999999999</v>
      </c>
      <c r="CH6" s="35">
        <f t="shared" si="9"/>
        <v>160.55000000000001</v>
      </c>
      <c r="CI6" s="35">
        <f t="shared" si="9"/>
        <v>151.16999999999999</v>
      </c>
      <c r="CJ6" s="35">
        <f t="shared" si="9"/>
        <v>148.41999999999999</v>
      </c>
      <c r="CK6" s="35">
        <f t="shared" si="9"/>
        <v>149.27000000000001</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59.97</v>
      </c>
      <c r="CS6" s="35">
        <f t="shared" si="10"/>
        <v>56.35</v>
      </c>
      <c r="CT6" s="35">
        <f t="shared" si="10"/>
        <v>58.13</v>
      </c>
      <c r="CU6" s="35">
        <f t="shared" si="10"/>
        <v>55.46</v>
      </c>
      <c r="CV6" s="35">
        <f t="shared" si="10"/>
        <v>55.73</v>
      </c>
      <c r="CW6" s="34" t="str">
        <f>IF(CW7="","",IF(CW7="-","【-】","【"&amp;SUBSTITUTE(TEXT(CW7,"#,##0.00"),"-","△")&amp;"】"))</f>
        <v>【59.64】</v>
      </c>
      <c r="CX6" s="35">
        <f>IF(CX7="",NA(),CX7)</f>
        <v>99.35</v>
      </c>
      <c r="CY6" s="35">
        <f t="shared" ref="CY6:DG6" si="11">IF(CY7="",NA(),CY7)</f>
        <v>99.35</v>
      </c>
      <c r="CZ6" s="35">
        <f t="shared" si="11"/>
        <v>99.35</v>
      </c>
      <c r="DA6" s="35">
        <f t="shared" si="11"/>
        <v>99.36</v>
      </c>
      <c r="DB6" s="35">
        <f t="shared" si="11"/>
        <v>99.39</v>
      </c>
      <c r="DC6" s="35">
        <f t="shared" si="11"/>
        <v>94.8</v>
      </c>
      <c r="DD6" s="35">
        <f t="shared" si="11"/>
        <v>93.3</v>
      </c>
      <c r="DE6" s="35">
        <f t="shared" si="11"/>
        <v>91.75</v>
      </c>
      <c r="DF6" s="35">
        <f t="shared" si="11"/>
        <v>92.45</v>
      </c>
      <c r="DG6" s="35">
        <f t="shared" si="11"/>
        <v>92.45</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1.08</v>
      </c>
      <c r="EK6" s="35">
        <f t="shared" si="14"/>
        <v>1.1499999999999999</v>
      </c>
      <c r="EL6" s="35">
        <f t="shared" si="14"/>
        <v>0.89</v>
      </c>
      <c r="EM6" s="35">
        <f t="shared" si="14"/>
        <v>0.28999999999999998</v>
      </c>
      <c r="EN6" s="35">
        <f t="shared" si="14"/>
        <v>0.13</v>
      </c>
      <c r="EO6" s="34" t="str">
        <f>IF(EO7="","",IF(EO7="-","【-】","【"&amp;SUBSTITUTE(TEXT(EO7,"#,##0.00"),"-","△")&amp;"】"))</f>
        <v>【0.22】</v>
      </c>
    </row>
    <row r="7" spans="1:145" s="36" customFormat="1" x14ac:dyDescent="0.15">
      <c r="A7" s="28"/>
      <c r="B7" s="37">
        <v>2019</v>
      </c>
      <c r="C7" s="37">
        <v>263036</v>
      </c>
      <c r="D7" s="37">
        <v>47</v>
      </c>
      <c r="E7" s="37">
        <v>17</v>
      </c>
      <c r="F7" s="37">
        <v>1</v>
      </c>
      <c r="G7" s="37">
        <v>0</v>
      </c>
      <c r="H7" s="37" t="s">
        <v>97</v>
      </c>
      <c r="I7" s="37" t="s">
        <v>98</v>
      </c>
      <c r="J7" s="37" t="s">
        <v>99</v>
      </c>
      <c r="K7" s="37" t="s">
        <v>100</v>
      </c>
      <c r="L7" s="37" t="s">
        <v>101</v>
      </c>
      <c r="M7" s="37" t="s">
        <v>102</v>
      </c>
      <c r="N7" s="38" t="s">
        <v>103</v>
      </c>
      <c r="O7" s="38" t="s">
        <v>104</v>
      </c>
      <c r="P7" s="38">
        <v>99.91</v>
      </c>
      <c r="Q7" s="38">
        <v>92.44</v>
      </c>
      <c r="R7" s="38">
        <v>1540</v>
      </c>
      <c r="S7" s="38">
        <v>16089</v>
      </c>
      <c r="T7" s="38">
        <v>5.97</v>
      </c>
      <c r="U7" s="38">
        <v>2694.97</v>
      </c>
      <c r="V7" s="38">
        <v>16123</v>
      </c>
      <c r="W7" s="38">
        <v>2.88</v>
      </c>
      <c r="X7" s="38">
        <v>5598.26</v>
      </c>
      <c r="Y7" s="38">
        <v>83.34</v>
      </c>
      <c r="Z7" s="38">
        <v>86.83</v>
      </c>
      <c r="AA7" s="38">
        <v>97.62</v>
      </c>
      <c r="AB7" s="38">
        <v>96.61</v>
      </c>
      <c r="AC7" s="38">
        <v>84.82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375.46</v>
      </c>
      <c r="BG7" s="38">
        <v>437.95</v>
      </c>
      <c r="BH7" s="38">
        <v>463.97</v>
      </c>
      <c r="BI7" s="38">
        <v>911.01</v>
      </c>
      <c r="BJ7" s="38">
        <v>1018.69</v>
      </c>
      <c r="BK7" s="38">
        <v>681.23</v>
      </c>
      <c r="BL7" s="38">
        <v>773.95</v>
      </c>
      <c r="BM7" s="38">
        <v>857.76</v>
      </c>
      <c r="BN7" s="38">
        <v>978.87</v>
      </c>
      <c r="BO7" s="38">
        <v>917.44</v>
      </c>
      <c r="BP7" s="38">
        <v>682.51</v>
      </c>
      <c r="BQ7" s="38">
        <v>87.17</v>
      </c>
      <c r="BR7" s="38">
        <v>88.25</v>
      </c>
      <c r="BS7" s="38">
        <v>97.45</v>
      </c>
      <c r="BT7" s="38">
        <v>92.34</v>
      </c>
      <c r="BU7" s="38">
        <v>77.16</v>
      </c>
      <c r="BV7" s="38">
        <v>76.84</v>
      </c>
      <c r="BW7" s="38">
        <v>72.87</v>
      </c>
      <c r="BX7" s="38">
        <v>81.260000000000005</v>
      </c>
      <c r="BY7" s="38">
        <v>85.9</v>
      </c>
      <c r="BZ7" s="38">
        <v>85.34</v>
      </c>
      <c r="CA7" s="38">
        <v>100.34</v>
      </c>
      <c r="CB7" s="38">
        <v>137.06</v>
      </c>
      <c r="CC7" s="38">
        <v>127.82</v>
      </c>
      <c r="CD7" s="38">
        <v>114.68</v>
      </c>
      <c r="CE7" s="38">
        <v>121.89</v>
      </c>
      <c r="CF7" s="38">
        <v>144.72999999999999</v>
      </c>
      <c r="CG7" s="38">
        <v>160.72999999999999</v>
      </c>
      <c r="CH7" s="38">
        <v>160.55000000000001</v>
      </c>
      <c r="CI7" s="38">
        <v>151.16999999999999</v>
      </c>
      <c r="CJ7" s="38">
        <v>148.41999999999999</v>
      </c>
      <c r="CK7" s="38">
        <v>149.27000000000001</v>
      </c>
      <c r="CL7" s="38">
        <v>136.15</v>
      </c>
      <c r="CM7" s="38" t="s">
        <v>103</v>
      </c>
      <c r="CN7" s="38" t="s">
        <v>103</v>
      </c>
      <c r="CO7" s="38" t="s">
        <v>103</v>
      </c>
      <c r="CP7" s="38" t="s">
        <v>103</v>
      </c>
      <c r="CQ7" s="38" t="s">
        <v>103</v>
      </c>
      <c r="CR7" s="38">
        <v>59.97</v>
      </c>
      <c r="CS7" s="38">
        <v>56.35</v>
      </c>
      <c r="CT7" s="38">
        <v>58.13</v>
      </c>
      <c r="CU7" s="38">
        <v>55.46</v>
      </c>
      <c r="CV7" s="38">
        <v>55.73</v>
      </c>
      <c r="CW7" s="38">
        <v>59.64</v>
      </c>
      <c r="CX7" s="38">
        <v>99.35</v>
      </c>
      <c r="CY7" s="38">
        <v>99.35</v>
      </c>
      <c r="CZ7" s="38">
        <v>99.35</v>
      </c>
      <c r="DA7" s="38">
        <v>99.36</v>
      </c>
      <c r="DB7" s="38">
        <v>99.39</v>
      </c>
      <c r="DC7" s="38">
        <v>94.8</v>
      </c>
      <c r="DD7" s="38">
        <v>93.3</v>
      </c>
      <c r="DE7" s="38">
        <v>91.75</v>
      </c>
      <c r="DF7" s="38">
        <v>92.45</v>
      </c>
      <c r="DG7" s="38">
        <v>92.45</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1.08</v>
      </c>
      <c r="EK7" s="38">
        <v>1.1499999999999999</v>
      </c>
      <c r="EL7" s="38">
        <v>0.89</v>
      </c>
      <c r="EM7" s="38">
        <v>0.28999999999999998</v>
      </c>
      <c r="EN7" s="38">
        <v>0.13</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井上 清太郎</cp:lastModifiedBy>
  <cp:lastPrinted>2021-01-28T06:05:10Z</cp:lastPrinted>
  <dcterms:modified xsi:type="dcterms:W3CDTF">2021-02-02T23:36:15Z</dcterms:modified>
</cp:coreProperties>
</file>