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4 南丹市\"/>
    </mc:Choice>
  </mc:AlternateContent>
  <xr:revisionPtr revIDLastSave="0" documentId="13_ncr:1_{6AC861CD-3101-4F21-9201-CD132C7A1CEF}" xr6:coauthVersionLast="36" xr6:coauthVersionMax="36" xr10:uidLastSave="{00000000-0000-0000-0000-000000000000}"/>
  <workbookProtection workbookAlgorithmName="SHA-512" workbookHashValue="5LyD+OhHgTCNP/8ZCRopMkQ9Fyd4bZ7U4N/C2RG7PkzPme5+jX5Vldx2hkT6TUQkN1XKhAAuWG9EgDGZgo5dFw==" workbookSaltValue="ZchRBXsF8FEent0Ek4dKh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<sst xmlns="http://schemas.openxmlformats.org/spreadsheetml/2006/main" count="236" uniqueCount="116">
  <si>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</si>
  <si>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</si>
  <si>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</si>
  <si>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</si>
  <si>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</si>
  <si>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</si>
  <si>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</si>
  <si>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</si>
  <si>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</si>
  <si>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</si>
  <si>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</si>
  <si>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</si>
  <si>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</si>
  <si>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</si>
  <si>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</si>
  <si>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</si>
  <si>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</si>
  <si>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</si>
  <si>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</si>
  <si>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</si>
  <si>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</si>
  <si>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</si>
  <si>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</si>
  <si>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</si>
  <si>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</si>
  <si>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</si>
  <si>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</si>
  <si>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</si>
  <si>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</si>
  <si>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</si>
  <si>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</si>
  <si>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</si>
  <si>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</si>
  <si>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</si>
  <si>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</si>
  <si>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</si>
  <si>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</si>
  <si>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</si>
  <si>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</si>
  <si>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</si>
  <si>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</si>
  <si>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</si>
  <si>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</si>
  <si>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</si>
  <si>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</si>
  <si>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</si>
  <si>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</si>
  <si>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</si>
  <si>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</si>
  <si>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</si>
  <si>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</si>
  <si>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</si>
  <si>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</si>
  <si>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</si>
  <si>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</si>
  <si>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</si>
  <si>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</si>
  <si>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</si>
  <si>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</si>
  <si>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</si>
  <si>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</si>
  <si>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</si>
  <si>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</si>
  <si>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</si>
  <si>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</si>
  <si>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</si>
  <si>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</si>
  <si>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</si>
  <si>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</si>
  <si>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</si>
  <si>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</si>
  <si>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</si>
  <si>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</si>
  <si>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</si>
  <si>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</si>
  <si>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</si>
  <si>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</si>
  <si>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</si>
  <si>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</si>
  <si>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</si>
  <si>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</si>
  <si>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</si>
  <si>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</si>
  <si>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</si>
  <si>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</si>
  <si>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</si>
  <si>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</si>
  <si>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</si>
  <si>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</si>
  <si>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</si>
  <si>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</si>
  <si>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</si>
  <si>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</si>
  <si>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</si>
  <si>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</si>
  <si>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</si>
  <si>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</si>
  <si>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</si>
  <si>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</si>
  <si>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</si>
  <si>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</si>
  <si>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</si>
  <si>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</si>
  <si>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</si>
  <si>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</si>
  <si>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</si>
  <si>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</si>
  <si>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</si>
  <si>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</si>
  <si>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</si>
  <si>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</si>
  <si>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</si>
  <si>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</si>
  <si>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
　今後、使用水量が大きく増加する見込みもないため、使用料改定を視野に入れる時期に到来している。また、処理場及び管渠施設が更新の時期に差し掛かりつつあり、計画的な管理運営が求められる。
　行政責任や危機管理に留意しつつ、施設の耐震化、長寿命化、統廃合並びに業務の集中、集約化などを推進し、有利な事業資金の確保、適切な運転管理によるコスト縮減に努め、安定した事業運営に努める必要がある。</t>
    <rPh sb="244" eb="246">
      <t>スイシン</t>
    </rPh>
    <phoneticPr fontId="1"/>
  </si>
  <si>
    <t>①有形固定資産減価償却率及び②管渠老朽化率については、データがないため不明であるが、電気設備、機械設備は耐用年数が過ぎているものあり、随時修繕及び更新を行っている状況である。またストックマネジメント計画に基づき、今後改修を実施していく。
③管渠改善率については、まだ管渠の更新の時期には至っていないため、更新や改良は行っていない。</t>
    <rPh sb="102" eb="103">
      <t>モト</t>
    </rPh>
    <rPh sb="111" eb="113">
      <t>ジッシ</t>
    </rPh>
    <phoneticPr fontId="1"/>
  </si>
  <si>
    <r>
      <t xml:space="preserve">①収益的収支比率は、昨年度より悪化しているが、これは令和2年度から公営企業法適用企業へ移行するにあたって打切り決算を行った結果であり、4、5月に受け入れた使用料収入分は減少し、また同月に支払った委託料や使用料などの費用が大幅に減少したが、起債償還額が増加したことにより数値が悪化している。総収入における一般会計繰入金の割合が高い状況が続いており、当該事業区域内の人口減少も激しく、使用料収入を増額する必要がある。
④企業債残高対事業規模比率は、平成30年度に大幅に減少したが、これは南丹市下水道事業全体（公共下水道・特定環境保全公共下水道・農業集落排水）における将来における一般会計が負担する額の内訳を精査した結果であり、令和元年度は起債残高が減少したことにより前年度と比較して改善している。
⑤経費回収率についても打ち切り決算の影響があり数値が改善している。
</t>
    </r>
    <r>
      <rPr>
        <sz val="10"/>
        <rFont val="ＭＳ ゴシック"/>
        <family val="3"/>
        <charset val="128"/>
      </rPr>
      <t xml:space="preserve">⑥汚水処理減価についても打切り決算の影響があり数値が改善している。
⑦施設利用率は、水洗化率が90％を超えているにもかかわらず40％を下回るなど低い状況である。施設は人口増加年代の事業計画に基づいて整備されているため、人口減少時代に入り施設利用率は低い。また、各家庭の機器も節水型となってきており更なる低下要因となっている。
⑧水洗化率は、現在90％を超えているが、未接続世帯が残っているため、今後も加入促進が必要である。今後も一層の経費節減、事業の効率的運営に努め、未接続者への下水道加入促進、使用料徴収率の向上を図っていく必要がある。
</t>
    </r>
    <rPh sb="15" eb="17">
      <t>アッカ</t>
    </rPh>
    <rPh sb="119" eb="121">
      <t>キサイ</t>
    </rPh>
    <rPh sb="121" eb="123">
      <t>ショウカン</t>
    </rPh>
    <rPh sb="123" eb="124">
      <t>ガク</t>
    </rPh>
    <rPh sb="125" eb="127">
      <t>ゾウカ</t>
    </rPh>
    <rPh sb="134" eb="136">
      <t>スウチ</t>
    </rPh>
    <rPh sb="137" eb="139">
      <t>アッカ</t>
    </rPh>
    <rPh sb="173" eb="175">
      <t>トウガイ</t>
    </rPh>
    <rPh sb="175" eb="177">
      <t>ジギョウ</t>
    </rPh>
    <rPh sb="177" eb="179">
      <t>クイキ</t>
    </rPh>
    <rPh sb="179" eb="180">
      <t>ナイ</t>
    </rPh>
    <rPh sb="181" eb="183">
      <t>ジンコウ</t>
    </rPh>
    <rPh sb="183" eb="185">
      <t>ゲンショウ</t>
    </rPh>
    <rPh sb="186" eb="187">
      <t>ハゲ</t>
    </rPh>
    <rPh sb="232" eb="234">
      <t>ゲンショウ</t>
    </rPh>
    <rPh sb="335" eb="337">
      <t>ヒカク</t>
    </rPh>
    <rPh sb="370" eb="372">
      <t>スウチ</t>
    </rPh>
    <rPh sb="373" eb="375">
      <t>カイゼン</t>
    </rPh>
    <rPh sb="382" eb="384">
      <t>オスイ</t>
    </rPh>
    <rPh sb="384" eb="386">
      <t>ショリ</t>
    </rPh>
    <rPh sb="386" eb="388">
      <t>ゲンカ</t>
    </rPh>
    <rPh sb="404" eb="406">
      <t>スウチ</t>
    </rPh>
    <rPh sb="407" eb="409">
      <t>カイゼン</t>
    </rPh>
    <rPh sb="448" eb="450">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</si>
</sst>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0"/>
      <name val="ＭＳ ゴシック"/>
      <family val="3"/>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49-4E63-A8AD-1851551E2B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549-4E63-A8AD-1851551E2B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42.45</c:v>
                </c:pt>
                <c:pt idx="1">
                  <c:v>42.45</c:v>
                </c:pt>
                <c:pt idx="2">
                  <c:v>43.34</c:v>
                </c:pt>
                <c:pt idx="3">
                  <c:v>46.03</c:v>
                </c:pt>
                <c:pt idx="4">
                  <c:v>37.090000000000003</c:v>
                </c:pt>
              </c:numCache>
            </c:numRef>
          </c:val>
          <c:extLst>
            <c:ext xmlns:c16="http://schemas.microsoft.com/office/drawing/2014/chart" uri="{C3380CC4-5D6E-409C-BE32-E72D297353CC}">
              <c16:uniqueId val="{00000000-14F4-4FF1-A116-7E4411F02F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4F4-4FF1-A116-7E4411F02F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92.63</c:v>
                </c:pt>
                <c:pt idx="1">
                  <c:v>92.56</c:v>
                </c:pt>
                <c:pt idx="2">
                  <c:v>92.23</c:v>
                </c:pt>
                <c:pt idx="3">
                  <c:v>92.09</c:v>
                </c:pt>
                <c:pt idx="4">
                  <c:v>91.97</c:v>
                </c:pt>
              </c:numCache>
            </c:numRef>
          </c:val>
          <c:extLst>
            <c:ext xmlns:c16="http://schemas.microsoft.com/office/drawing/2014/chart" uri="{C3380CC4-5D6E-409C-BE32-E72D297353CC}">
              <c16:uniqueId val="{00000000-90FC-4308-BF85-0C60ABC8A1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0FC-4308-BF85-0C60ABC8A1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75.19</c:v>
                </c:pt>
                <c:pt idx="1">
                  <c:v>75.260000000000005</c:v>
                </c:pt>
                <c:pt idx="2">
                  <c:v>70.83</c:v>
                </c:pt>
                <c:pt idx="3">
                  <c:v>78.63</c:v>
                </c:pt>
                <c:pt idx="4">
                  <c:v>75.31</c:v>
                </c:pt>
              </c:numCache>
            </c:numRef>
          </c:val>
          <c:extLst>
            <c:ext xmlns:c16="http://schemas.microsoft.com/office/drawing/2014/chart" uri="{C3380CC4-5D6E-409C-BE32-E72D297353CC}">
              <c16:uniqueId val="{00000000-D0E8-4BC9-B08B-63583D2EE6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E8-4BC9-B08B-63583D2EE6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2-4F73-B9BE-1DD965D89C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2-4F73-B9BE-1DD965D89CF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5D-4A47-AEC9-7774AE19AD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D-4A47-AEC9-7774AE19AD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E-4D6E-B03A-4664980D8D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E-4D6E-B03A-4664980D8D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B7-4714-B8C3-80EA4FDC91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B7-4714-B8C3-80EA4FDC91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541.61</c:v>
                </c:pt>
                <c:pt idx="1">
                  <c:v>846.23</c:v>
                </c:pt>
                <c:pt idx="2">
                  <c:v>817.51</c:v>
                </c:pt>
                <c:pt idx="3">
                  <c:v>37.020000000000003</c:v>
                </c:pt>
                <c:pt idx="4">
                  <c:v>24.18</c:v>
                </c:pt>
              </c:numCache>
            </c:numRef>
          </c:val>
          <c:extLst>
            <c:ext xmlns:c16="http://schemas.microsoft.com/office/drawing/2014/chart" uri="{C3380CC4-5D6E-409C-BE32-E72D297353CC}">
              <c16:uniqueId val="{00000000-10EC-4DB3-90B2-53A1C83EF5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0EC-4DB3-90B2-53A1C83EF5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50.79</c:v>
                </c:pt>
                <c:pt idx="1">
                  <c:v>54.18</c:v>
                </c:pt>
                <c:pt idx="2">
                  <c:v>48.66</c:v>
                </c:pt>
                <c:pt idx="3">
                  <c:v>55.26</c:v>
                </c:pt>
                <c:pt idx="4">
                  <c:v>86.67</c:v>
                </c:pt>
              </c:numCache>
            </c:numRef>
          </c:val>
          <c:extLst>
            <c:ext xmlns:c16="http://schemas.microsoft.com/office/drawing/2014/chart" uri="{C3380CC4-5D6E-409C-BE32-E72D297353CC}">
              <c16:uniqueId val="{00000000-B7A8-43D0-A34A-6FC9F230C2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7A8-43D0-A34A-6FC9F230C2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372.05</c:v>
                </c:pt>
                <c:pt idx="1">
                  <c:v>358.55</c:v>
                </c:pt>
                <c:pt idx="2">
                  <c:v>396.27</c:v>
                </c:pt>
                <c:pt idx="3">
                  <c:v>358.69</c:v>
                </c:pt>
                <c:pt idx="4">
                  <c:v>229.46</c:v>
                </c:pt>
              </c:numCache>
            </c:numRef>
          </c:val>
          <c:extLst>
            <c:ext xmlns:c16="http://schemas.microsoft.com/office/drawing/2014/chart" uri="{C3380CC4-5D6E-409C-BE32-E72D297353CC}">
              <c16:uniqueId val="{00000000-A553-4747-9C38-C4979CBB8D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553-4747-9C38-C4979CBB8D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8" zoomScale="90" zoomScaleNormal="90" workbookViewId="0">
      <selection activeCell="CC10" sqref="CC10"/>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南丹市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9</v>
      </c>
      <c r="C7" s="70"/>
      <c r="D7" s="70"/>
      <c r="E7" s="70"/>
      <c r="F7" s="70"/>
      <c r="G7" s="70"/>
      <c r="H7" s="70"/>
      <c r="I7" s="70" t="s">
        <v>14</v>
      </c>
      <c r="J7" s="70"/>
      <c r="K7" s="70"/>
      <c r="L7" s="70"/>
      <c r="M7" s="70"/>
      <c r="N7" s="70"/>
      <c r="O7" s="70"/>
      <c r="P7" s="70" t="s">
        <v>5</v>
      </c>
      <c r="Q7" s="70"/>
      <c r="R7" s="70"/>
      <c r="S7" s="70"/>
      <c r="T7" s="70"/>
      <c r="U7" s="70"/>
      <c r="V7" s="70"/>
      <c r="W7" s="70" t="s">
        <v>4</v>
      </c>
      <c r="X7" s="70"/>
      <c r="Y7" s="70"/>
      <c r="Z7" s="70"/>
      <c r="AA7" s="70"/>
      <c r="AB7" s="70"/>
      <c r="AC7" s="70"/>
      <c r="AD7" s="70" t="s">
        <v>8</v>
      </c>
      <c r="AE7" s="70"/>
      <c r="AF7" s="70"/>
      <c r="AG7" s="70"/>
      <c r="AH7" s="70"/>
      <c r="AI7" s="70"/>
      <c r="AJ7" s="70"/>
      <c r="AK7" s="3"/>
      <c r="AL7" s="70" t="s">
        <v>16</v>
      </c>
      <c r="AM7" s="70"/>
      <c r="AN7" s="70"/>
      <c r="AO7" s="70"/>
      <c r="AP7" s="70"/>
      <c r="AQ7" s="70"/>
      <c r="AR7" s="70"/>
      <c r="AS7" s="70"/>
      <c r="AT7" s="70" t="s">
        <v>10</v>
      </c>
      <c r="AU7" s="70"/>
      <c r="AV7" s="70"/>
      <c r="AW7" s="70"/>
      <c r="AX7" s="70"/>
      <c r="AY7" s="70"/>
      <c r="AZ7" s="70"/>
      <c r="BA7" s="70"/>
      <c r="BB7" s="70" t="s">
        <v>17</v>
      </c>
      <c r="BC7" s="70"/>
      <c r="BD7" s="70"/>
      <c r="BE7" s="70"/>
      <c r="BF7" s="70"/>
      <c r="BG7" s="70"/>
      <c r="BH7" s="70"/>
      <c r="BI7" s="70"/>
      <c r="BJ7" s="3"/>
      <c r="BK7" s="3"/>
      <c r="BL7" s="15" t="s">
        <v>18</v>
      </c>
      <c r="BM7" s="16"/>
      <c r="BN7" s="16"/>
      <c r="BO7" s="16"/>
      <c r="BP7" s="16"/>
      <c r="BQ7" s="16"/>
      <c r="BR7" s="16"/>
      <c r="BS7" s="16"/>
      <c r="BT7" s="16"/>
      <c r="BU7" s="16"/>
      <c r="BV7" s="16"/>
      <c r="BW7" s="16"/>
      <c r="BX7" s="16"/>
      <c r="BY7" s="23"/>
    </row>
    <row r="8" spans="1:78" ht="18.75" customHeight="1" x14ac:dyDescent="0.2">
      <c r="A8" s="2"/>
      <c r="B8" s="73" t="str">
        <f>データ!I6</f>
        <v>法非適用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tr">
        <f>データ!$M$6</f>
        <v>非設置</v>
      </c>
      <c r="AE8" s="74"/>
      <c r="AF8" s="74"/>
      <c r="AG8" s="74"/>
      <c r="AH8" s="74"/>
      <c r="AI8" s="74"/>
      <c r="AJ8" s="74"/>
      <c r="AK8" s="3"/>
      <c r="AL8" s="63">
        <f>データ!S6</f>
        <v>31511</v>
      </c>
      <c r="AM8" s="63"/>
      <c r="AN8" s="63"/>
      <c r="AO8" s="63"/>
      <c r="AP8" s="63"/>
      <c r="AQ8" s="63"/>
      <c r="AR8" s="63"/>
      <c r="AS8" s="63"/>
      <c r="AT8" s="64">
        <f>データ!T6</f>
        <v>616.4</v>
      </c>
      <c r="AU8" s="64"/>
      <c r="AV8" s="64"/>
      <c r="AW8" s="64"/>
      <c r="AX8" s="64"/>
      <c r="AY8" s="64"/>
      <c r="AZ8" s="64"/>
      <c r="BA8" s="64"/>
      <c r="BB8" s="64">
        <f>データ!U6</f>
        <v>51.12</v>
      </c>
      <c r="BC8" s="64"/>
      <c r="BD8" s="64"/>
      <c r="BE8" s="64"/>
      <c r="BF8" s="64"/>
      <c r="BG8" s="64"/>
      <c r="BH8" s="64"/>
      <c r="BI8" s="64"/>
      <c r="BJ8" s="3"/>
      <c r="BK8" s="3"/>
      <c r="BL8" s="68" t="s">
        <v>15</v>
      </c>
      <c r="BM8" s="69"/>
      <c r="BN8" s="17" t="s">
        <v>20</v>
      </c>
      <c r="BO8" s="20"/>
      <c r="BP8" s="20"/>
      <c r="BQ8" s="20"/>
      <c r="BR8" s="20"/>
      <c r="BS8" s="20"/>
      <c r="BT8" s="20"/>
      <c r="BU8" s="20"/>
      <c r="BV8" s="20"/>
      <c r="BW8" s="20"/>
      <c r="BX8" s="20"/>
      <c r="BY8" s="24"/>
    </row>
    <row r="9" spans="1:78" ht="18.75" customHeight="1" x14ac:dyDescent="0.2">
      <c r="A9" s="2"/>
      <c r="B9" s="70" t="s">
        <v>1</v>
      </c>
      <c r="C9" s="70"/>
      <c r="D9" s="70"/>
      <c r="E9" s="70"/>
      <c r="F9" s="70"/>
      <c r="G9" s="70"/>
      <c r="H9" s="70"/>
      <c r="I9" s="70" t="s">
        <v>21</v>
      </c>
      <c r="J9" s="70"/>
      <c r="K9" s="70"/>
      <c r="L9" s="70"/>
      <c r="M9" s="70"/>
      <c r="N9" s="70"/>
      <c r="O9" s="70"/>
      <c r="P9" s="70" t="s">
        <v>23</v>
      </c>
      <c r="Q9" s="70"/>
      <c r="R9" s="70"/>
      <c r="S9" s="70"/>
      <c r="T9" s="70"/>
      <c r="U9" s="70"/>
      <c r="V9" s="70"/>
      <c r="W9" s="70" t="s">
        <v>26</v>
      </c>
      <c r="X9" s="70"/>
      <c r="Y9" s="70"/>
      <c r="Z9" s="70"/>
      <c r="AA9" s="70"/>
      <c r="AB9" s="70"/>
      <c r="AC9" s="70"/>
      <c r="AD9" s="70" t="s">
        <v>0</v>
      </c>
      <c r="AE9" s="70"/>
      <c r="AF9" s="70"/>
      <c r="AG9" s="70"/>
      <c r="AH9" s="70"/>
      <c r="AI9" s="70"/>
      <c r="AJ9" s="70"/>
      <c r="AK9" s="3"/>
      <c r="AL9" s="70" t="s">
        <v>28</v>
      </c>
      <c r="AM9" s="70"/>
      <c r="AN9" s="70"/>
      <c r="AO9" s="70"/>
      <c r="AP9" s="70"/>
      <c r="AQ9" s="70"/>
      <c r="AR9" s="70"/>
      <c r="AS9" s="70"/>
      <c r="AT9" s="70" t="s">
        <v>29</v>
      </c>
      <c r="AU9" s="70"/>
      <c r="AV9" s="70"/>
      <c r="AW9" s="70"/>
      <c r="AX9" s="70"/>
      <c r="AY9" s="70"/>
      <c r="AZ9" s="70"/>
      <c r="BA9" s="70"/>
      <c r="BB9" s="70" t="s">
        <v>30</v>
      </c>
      <c r="BC9" s="70"/>
      <c r="BD9" s="70"/>
      <c r="BE9" s="70"/>
      <c r="BF9" s="70"/>
      <c r="BG9" s="70"/>
      <c r="BH9" s="70"/>
      <c r="BI9" s="70"/>
      <c r="BJ9" s="3"/>
      <c r="BK9" s="3"/>
      <c r="BL9" s="71" t="s">
        <v>33</v>
      </c>
      <c r="BM9" s="72"/>
      <c r="BN9" s="18" t="s">
        <v>34</v>
      </c>
      <c r="BO9" s="21"/>
      <c r="BP9" s="21"/>
      <c r="BQ9" s="21"/>
      <c r="BR9" s="21"/>
      <c r="BS9" s="21"/>
      <c r="BT9" s="21"/>
      <c r="BU9" s="21"/>
      <c r="BV9" s="21"/>
      <c r="BW9" s="21"/>
      <c r="BX9" s="21"/>
      <c r="BY9" s="25"/>
    </row>
    <row r="10" spans="1:78" ht="18.75" customHeight="1" x14ac:dyDescent="0.2">
      <c r="A10" s="2"/>
      <c r="B10" s="64" t="str">
        <f>データ!N6</f>
        <v>-</v>
      </c>
      <c r="C10" s="64"/>
      <c r="D10" s="64"/>
      <c r="E10" s="64"/>
      <c r="F10" s="64"/>
      <c r="G10" s="64"/>
      <c r="H10" s="64"/>
      <c r="I10" s="64" t="str">
        <f>データ!O6</f>
        <v>該当数値なし</v>
      </c>
      <c r="J10" s="64"/>
      <c r="K10" s="64"/>
      <c r="L10" s="64"/>
      <c r="M10" s="64"/>
      <c r="N10" s="64"/>
      <c r="O10" s="64"/>
      <c r="P10" s="64">
        <f>データ!P6</f>
        <v>16.2</v>
      </c>
      <c r="Q10" s="64"/>
      <c r="R10" s="64"/>
      <c r="S10" s="64"/>
      <c r="T10" s="64"/>
      <c r="U10" s="64"/>
      <c r="V10" s="64"/>
      <c r="W10" s="64">
        <f>データ!Q6</f>
        <v>83.55</v>
      </c>
      <c r="X10" s="64"/>
      <c r="Y10" s="64"/>
      <c r="Z10" s="64"/>
      <c r="AA10" s="64"/>
      <c r="AB10" s="64"/>
      <c r="AC10" s="64"/>
      <c r="AD10" s="63">
        <f>データ!R6</f>
        <v>3250</v>
      </c>
      <c r="AE10" s="63"/>
      <c r="AF10" s="63"/>
      <c r="AG10" s="63"/>
      <c r="AH10" s="63"/>
      <c r="AI10" s="63"/>
      <c r="AJ10" s="63"/>
      <c r="AK10" s="2"/>
      <c r="AL10" s="63">
        <f>データ!V6</f>
        <v>5070</v>
      </c>
      <c r="AM10" s="63"/>
      <c r="AN10" s="63"/>
      <c r="AO10" s="63"/>
      <c r="AP10" s="63"/>
      <c r="AQ10" s="63"/>
      <c r="AR10" s="63"/>
      <c r="AS10" s="63"/>
      <c r="AT10" s="64">
        <f>データ!W6</f>
        <v>3.71</v>
      </c>
      <c r="AU10" s="64"/>
      <c r="AV10" s="64"/>
      <c r="AW10" s="64"/>
      <c r="AX10" s="64"/>
      <c r="AY10" s="64"/>
      <c r="AZ10" s="64"/>
      <c r="BA10" s="64"/>
      <c r="BB10" s="64">
        <f>データ!X6</f>
        <v>1366.58</v>
      </c>
      <c r="BC10" s="64"/>
      <c r="BD10" s="64"/>
      <c r="BE10" s="64"/>
      <c r="BF10" s="64"/>
      <c r="BG10" s="64"/>
      <c r="BH10" s="64"/>
      <c r="BI10" s="64"/>
      <c r="BJ10" s="2"/>
      <c r="BK10" s="2"/>
      <c r="BL10" s="65" t="s">
        <v>36</v>
      </c>
      <c r="BM10" s="66"/>
      <c r="BN10" s="19" t="s">
        <v>37</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38</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40</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115</v>
      </c>
      <c r="BM16" s="85"/>
      <c r="BN16" s="85"/>
      <c r="BO16" s="85"/>
      <c r="BP16" s="85"/>
      <c r="BQ16" s="85"/>
      <c r="BR16" s="85"/>
      <c r="BS16" s="85"/>
      <c r="BT16" s="85"/>
      <c r="BU16" s="85"/>
      <c r="BV16" s="85"/>
      <c r="BW16" s="85"/>
      <c r="BX16" s="85"/>
      <c r="BY16" s="85"/>
      <c r="BZ16" s="86"/>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4"/>
      <c r="BM17" s="85"/>
      <c r="BN17" s="85"/>
      <c r="BO17" s="85"/>
      <c r="BP17" s="85"/>
      <c r="BQ17" s="85"/>
      <c r="BR17" s="85"/>
      <c r="BS17" s="85"/>
      <c r="BT17" s="85"/>
      <c r="BU17" s="85"/>
      <c r="BV17" s="85"/>
      <c r="BW17" s="85"/>
      <c r="BX17" s="85"/>
      <c r="BY17" s="85"/>
      <c r="BZ17" s="86"/>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4"/>
      <c r="BM18" s="85"/>
      <c r="BN18" s="85"/>
      <c r="BO18" s="85"/>
      <c r="BP18" s="85"/>
      <c r="BQ18" s="85"/>
      <c r="BR18" s="85"/>
      <c r="BS18" s="85"/>
      <c r="BT18" s="85"/>
      <c r="BU18" s="85"/>
      <c r="BV18" s="85"/>
      <c r="BW18" s="85"/>
      <c r="BX18" s="85"/>
      <c r="BY18" s="85"/>
      <c r="BZ18" s="86"/>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4"/>
      <c r="BM19" s="85"/>
      <c r="BN19" s="85"/>
      <c r="BO19" s="85"/>
      <c r="BP19" s="85"/>
      <c r="BQ19" s="85"/>
      <c r="BR19" s="85"/>
      <c r="BS19" s="85"/>
      <c r="BT19" s="85"/>
      <c r="BU19" s="85"/>
      <c r="BV19" s="85"/>
      <c r="BW19" s="85"/>
      <c r="BX19" s="85"/>
      <c r="BY19" s="85"/>
      <c r="BZ19" s="86"/>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4"/>
      <c r="BM20" s="85"/>
      <c r="BN20" s="85"/>
      <c r="BO20" s="85"/>
      <c r="BP20" s="85"/>
      <c r="BQ20" s="85"/>
      <c r="BR20" s="85"/>
      <c r="BS20" s="85"/>
      <c r="BT20" s="85"/>
      <c r="BU20" s="85"/>
      <c r="BV20" s="85"/>
      <c r="BW20" s="85"/>
      <c r="BX20" s="85"/>
      <c r="BY20" s="85"/>
      <c r="BZ20" s="86"/>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4"/>
      <c r="BM21" s="85"/>
      <c r="BN21" s="85"/>
      <c r="BO21" s="85"/>
      <c r="BP21" s="85"/>
      <c r="BQ21" s="85"/>
      <c r="BR21" s="85"/>
      <c r="BS21" s="85"/>
      <c r="BT21" s="85"/>
      <c r="BU21" s="85"/>
      <c r="BV21" s="85"/>
      <c r="BW21" s="85"/>
      <c r="BX21" s="85"/>
      <c r="BY21" s="85"/>
      <c r="BZ21" s="86"/>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4"/>
      <c r="BM22" s="85"/>
      <c r="BN22" s="85"/>
      <c r="BO22" s="85"/>
      <c r="BP22" s="85"/>
      <c r="BQ22" s="85"/>
      <c r="BR22" s="85"/>
      <c r="BS22" s="85"/>
      <c r="BT22" s="85"/>
      <c r="BU22" s="85"/>
      <c r="BV22" s="85"/>
      <c r="BW22" s="85"/>
      <c r="BX22" s="85"/>
      <c r="BY22" s="85"/>
      <c r="BZ22" s="86"/>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4"/>
      <c r="BM23" s="85"/>
      <c r="BN23" s="85"/>
      <c r="BO23" s="85"/>
      <c r="BP23" s="85"/>
      <c r="BQ23" s="85"/>
      <c r="BR23" s="85"/>
      <c r="BS23" s="85"/>
      <c r="BT23" s="85"/>
      <c r="BU23" s="85"/>
      <c r="BV23" s="85"/>
      <c r="BW23" s="85"/>
      <c r="BX23" s="85"/>
      <c r="BY23" s="85"/>
      <c r="BZ23" s="86"/>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4"/>
      <c r="BM24" s="85"/>
      <c r="BN24" s="85"/>
      <c r="BO24" s="85"/>
      <c r="BP24" s="85"/>
      <c r="BQ24" s="85"/>
      <c r="BR24" s="85"/>
      <c r="BS24" s="85"/>
      <c r="BT24" s="85"/>
      <c r="BU24" s="85"/>
      <c r="BV24" s="85"/>
      <c r="BW24" s="85"/>
      <c r="BX24" s="85"/>
      <c r="BY24" s="85"/>
      <c r="BZ24" s="86"/>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4"/>
      <c r="BM25" s="85"/>
      <c r="BN25" s="85"/>
      <c r="BO25" s="85"/>
      <c r="BP25" s="85"/>
      <c r="BQ25" s="85"/>
      <c r="BR25" s="85"/>
      <c r="BS25" s="85"/>
      <c r="BT25" s="85"/>
      <c r="BU25" s="85"/>
      <c r="BV25" s="85"/>
      <c r="BW25" s="85"/>
      <c r="BX25" s="85"/>
      <c r="BY25" s="85"/>
      <c r="BZ25" s="86"/>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4"/>
      <c r="BM26" s="85"/>
      <c r="BN26" s="85"/>
      <c r="BO26" s="85"/>
      <c r="BP26" s="85"/>
      <c r="BQ26" s="85"/>
      <c r="BR26" s="85"/>
      <c r="BS26" s="85"/>
      <c r="BT26" s="85"/>
      <c r="BU26" s="85"/>
      <c r="BV26" s="85"/>
      <c r="BW26" s="85"/>
      <c r="BX26" s="85"/>
      <c r="BY26" s="85"/>
      <c r="BZ26" s="86"/>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4"/>
      <c r="BM27" s="85"/>
      <c r="BN27" s="85"/>
      <c r="BO27" s="85"/>
      <c r="BP27" s="85"/>
      <c r="BQ27" s="85"/>
      <c r="BR27" s="85"/>
      <c r="BS27" s="85"/>
      <c r="BT27" s="85"/>
      <c r="BU27" s="85"/>
      <c r="BV27" s="85"/>
      <c r="BW27" s="85"/>
      <c r="BX27" s="85"/>
      <c r="BY27" s="85"/>
      <c r="BZ27" s="86"/>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4"/>
      <c r="BM28" s="85"/>
      <c r="BN28" s="85"/>
      <c r="BO28" s="85"/>
      <c r="BP28" s="85"/>
      <c r="BQ28" s="85"/>
      <c r="BR28" s="85"/>
      <c r="BS28" s="85"/>
      <c r="BT28" s="85"/>
      <c r="BU28" s="85"/>
      <c r="BV28" s="85"/>
      <c r="BW28" s="85"/>
      <c r="BX28" s="85"/>
      <c r="BY28" s="85"/>
      <c r="BZ28" s="86"/>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4"/>
      <c r="BM29" s="85"/>
      <c r="BN29" s="85"/>
      <c r="BO29" s="85"/>
      <c r="BP29" s="85"/>
      <c r="BQ29" s="85"/>
      <c r="BR29" s="85"/>
      <c r="BS29" s="85"/>
      <c r="BT29" s="85"/>
      <c r="BU29" s="85"/>
      <c r="BV29" s="85"/>
      <c r="BW29" s="85"/>
      <c r="BX29" s="85"/>
      <c r="BY29" s="85"/>
      <c r="BZ29" s="86"/>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4"/>
      <c r="BM30" s="85"/>
      <c r="BN30" s="85"/>
      <c r="BO30" s="85"/>
      <c r="BP30" s="85"/>
      <c r="BQ30" s="85"/>
      <c r="BR30" s="85"/>
      <c r="BS30" s="85"/>
      <c r="BT30" s="85"/>
      <c r="BU30" s="85"/>
      <c r="BV30" s="85"/>
      <c r="BW30" s="85"/>
      <c r="BX30" s="85"/>
      <c r="BY30" s="85"/>
      <c r="BZ30" s="86"/>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4"/>
      <c r="BM31" s="85"/>
      <c r="BN31" s="85"/>
      <c r="BO31" s="85"/>
      <c r="BP31" s="85"/>
      <c r="BQ31" s="85"/>
      <c r="BR31" s="85"/>
      <c r="BS31" s="85"/>
      <c r="BT31" s="85"/>
      <c r="BU31" s="85"/>
      <c r="BV31" s="85"/>
      <c r="BW31" s="85"/>
      <c r="BX31" s="85"/>
      <c r="BY31" s="85"/>
      <c r="BZ31" s="86"/>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4"/>
      <c r="BM32" s="85"/>
      <c r="BN32" s="85"/>
      <c r="BO32" s="85"/>
      <c r="BP32" s="85"/>
      <c r="BQ32" s="85"/>
      <c r="BR32" s="85"/>
      <c r="BS32" s="85"/>
      <c r="BT32" s="85"/>
      <c r="BU32" s="85"/>
      <c r="BV32" s="85"/>
      <c r="BW32" s="85"/>
      <c r="BX32" s="85"/>
      <c r="BY32" s="85"/>
      <c r="BZ32" s="86"/>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4"/>
      <c r="BM33" s="85"/>
      <c r="BN33" s="85"/>
      <c r="BO33" s="85"/>
      <c r="BP33" s="85"/>
      <c r="BQ33" s="85"/>
      <c r="BR33" s="85"/>
      <c r="BS33" s="85"/>
      <c r="BT33" s="85"/>
      <c r="BU33" s="85"/>
      <c r="BV33" s="85"/>
      <c r="BW33" s="85"/>
      <c r="BX33" s="85"/>
      <c r="BY33" s="85"/>
      <c r="BZ33" s="86"/>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4"/>
      <c r="BM34" s="85"/>
      <c r="BN34" s="85"/>
      <c r="BO34" s="85"/>
      <c r="BP34" s="85"/>
      <c r="BQ34" s="85"/>
      <c r="BR34" s="85"/>
      <c r="BS34" s="85"/>
      <c r="BT34" s="85"/>
      <c r="BU34" s="85"/>
      <c r="BV34" s="85"/>
      <c r="BW34" s="85"/>
      <c r="BX34" s="85"/>
      <c r="BY34" s="85"/>
      <c r="BZ34" s="86"/>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4"/>
      <c r="BM35" s="85"/>
      <c r="BN35" s="85"/>
      <c r="BO35" s="85"/>
      <c r="BP35" s="85"/>
      <c r="BQ35" s="85"/>
      <c r="BR35" s="85"/>
      <c r="BS35" s="85"/>
      <c r="BT35" s="85"/>
      <c r="BU35" s="85"/>
      <c r="BV35" s="85"/>
      <c r="BW35" s="85"/>
      <c r="BX35" s="85"/>
      <c r="BY35" s="85"/>
      <c r="BZ35" s="86"/>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4"/>
      <c r="BM36" s="85"/>
      <c r="BN36" s="85"/>
      <c r="BO36" s="85"/>
      <c r="BP36" s="85"/>
      <c r="BQ36" s="85"/>
      <c r="BR36" s="85"/>
      <c r="BS36" s="85"/>
      <c r="BT36" s="85"/>
      <c r="BU36" s="85"/>
      <c r="BV36" s="85"/>
      <c r="BW36" s="85"/>
      <c r="BX36" s="85"/>
      <c r="BY36" s="85"/>
      <c r="BZ36" s="86"/>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4"/>
      <c r="BM37" s="85"/>
      <c r="BN37" s="85"/>
      <c r="BO37" s="85"/>
      <c r="BP37" s="85"/>
      <c r="BQ37" s="85"/>
      <c r="BR37" s="85"/>
      <c r="BS37" s="85"/>
      <c r="BT37" s="85"/>
      <c r="BU37" s="85"/>
      <c r="BV37" s="85"/>
      <c r="BW37" s="85"/>
      <c r="BX37" s="85"/>
      <c r="BY37" s="85"/>
      <c r="BZ37" s="86"/>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4"/>
      <c r="BM38" s="85"/>
      <c r="BN38" s="85"/>
      <c r="BO38" s="85"/>
      <c r="BP38" s="85"/>
      <c r="BQ38" s="85"/>
      <c r="BR38" s="85"/>
      <c r="BS38" s="85"/>
      <c r="BT38" s="85"/>
      <c r="BU38" s="85"/>
      <c r="BV38" s="85"/>
      <c r="BW38" s="85"/>
      <c r="BX38" s="85"/>
      <c r="BY38" s="85"/>
      <c r="BZ38" s="86"/>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4"/>
      <c r="BM39" s="85"/>
      <c r="BN39" s="85"/>
      <c r="BO39" s="85"/>
      <c r="BP39" s="85"/>
      <c r="BQ39" s="85"/>
      <c r="BR39" s="85"/>
      <c r="BS39" s="85"/>
      <c r="BT39" s="85"/>
      <c r="BU39" s="85"/>
      <c r="BV39" s="85"/>
      <c r="BW39" s="85"/>
      <c r="BX39" s="85"/>
      <c r="BY39" s="85"/>
      <c r="BZ39" s="86"/>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4"/>
      <c r="BM40" s="85"/>
      <c r="BN40" s="85"/>
      <c r="BO40" s="85"/>
      <c r="BP40" s="85"/>
      <c r="BQ40" s="85"/>
      <c r="BR40" s="85"/>
      <c r="BS40" s="85"/>
      <c r="BT40" s="85"/>
      <c r="BU40" s="85"/>
      <c r="BV40" s="85"/>
      <c r="BW40" s="85"/>
      <c r="BX40" s="85"/>
      <c r="BY40" s="85"/>
      <c r="BZ40" s="86"/>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4"/>
      <c r="BM41" s="85"/>
      <c r="BN41" s="85"/>
      <c r="BO41" s="85"/>
      <c r="BP41" s="85"/>
      <c r="BQ41" s="85"/>
      <c r="BR41" s="85"/>
      <c r="BS41" s="85"/>
      <c r="BT41" s="85"/>
      <c r="BU41" s="85"/>
      <c r="BV41" s="85"/>
      <c r="BW41" s="85"/>
      <c r="BX41" s="85"/>
      <c r="BY41" s="85"/>
      <c r="BZ41" s="86"/>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4"/>
      <c r="BM42" s="85"/>
      <c r="BN42" s="85"/>
      <c r="BO42" s="85"/>
      <c r="BP42" s="85"/>
      <c r="BQ42" s="85"/>
      <c r="BR42" s="85"/>
      <c r="BS42" s="85"/>
      <c r="BT42" s="85"/>
      <c r="BU42" s="85"/>
      <c r="BV42" s="85"/>
      <c r="BW42" s="85"/>
      <c r="BX42" s="85"/>
      <c r="BY42" s="85"/>
      <c r="BZ42" s="86"/>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4"/>
      <c r="BM43" s="85"/>
      <c r="BN43" s="85"/>
      <c r="BO43" s="85"/>
      <c r="BP43" s="85"/>
      <c r="BQ43" s="85"/>
      <c r="BR43" s="85"/>
      <c r="BS43" s="85"/>
      <c r="BT43" s="85"/>
      <c r="BU43" s="85"/>
      <c r="BV43" s="85"/>
      <c r="BW43" s="85"/>
      <c r="BX43" s="85"/>
      <c r="BY43" s="85"/>
      <c r="BZ43" s="86"/>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41</v>
      </c>
      <c r="BM45" s="44"/>
      <c r="BN45" s="44"/>
      <c r="BO45" s="44"/>
      <c r="BP45" s="44"/>
      <c r="BQ45" s="44"/>
      <c r="BR45" s="44"/>
      <c r="BS45" s="44"/>
      <c r="BT45" s="44"/>
      <c r="BU45" s="44"/>
      <c r="BV45" s="44"/>
      <c r="BW45" s="44"/>
      <c r="BX45" s="44"/>
      <c r="BY45" s="44"/>
      <c r="BZ45" s="4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114</v>
      </c>
      <c r="BM47" s="50"/>
      <c r="BN47" s="50"/>
      <c r="BO47" s="50"/>
      <c r="BP47" s="50"/>
      <c r="BQ47" s="50"/>
      <c r="BR47" s="50"/>
      <c r="BS47" s="50"/>
      <c r="BT47" s="50"/>
      <c r="BU47" s="50"/>
      <c r="BV47" s="50"/>
      <c r="BW47" s="50"/>
      <c r="BX47" s="50"/>
      <c r="BY47" s="50"/>
      <c r="BZ47" s="51"/>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2">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12</v>
      </c>
      <c r="BM64" s="44"/>
      <c r="BN64" s="44"/>
      <c r="BO64" s="44"/>
      <c r="BP64" s="44"/>
      <c r="BQ64" s="44"/>
      <c r="BR64" s="44"/>
      <c r="BS64" s="44"/>
      <c r="BT64" s="44"/>
      <c r="BU64" s="44"/>
      <c r="BV64" s="44"/>
      <c r="BW64" s="44"/>
      <c r="BX64" s="44"/>
      <c r="BY64" s="44"/>
      <c r="BZ64" s="4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113</v>
      </c>
      <c r="BM66" s="50"/>
      <c r="BN66" s="50"/>
      <c r="BO66" s="50"/>
      <c r="BP66" s="50"/>
      <c r="BQ66" s="50"/>
      <c r="BR66" s="50"/>
      <c r="BS66" s="50"/>
      <c r="BT66" s="50"/>
      <c r="BU66" s="50"/>
      <c r="BV66" s="50"/>
      <c r="BW66" s="50"/>
      <c r="BX66" s="50"/>
      <c r="BY66" s="50"/>
      <c r="BZ66" s="51"/>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2">
      <c r="C83" s="2" t="s">
        <v>43</v>
      </c>
    </row>
    <row r="84" spans="1:78" x14ac:dyDescent="0.2">
      <c r="C84" s="2"/>
    </row>
    <row r="85" spans="1:78" hidden="1" x14ac:dyDescent="0.2">
      <c r="B85" s="6" t="s">
        <v>44</v>
      </c>
      <c r="C85" s="6"/>
      <c r="D85" s="6"/>
      <c r="E85" s="6" t="s">
        <v>45</v>
      </c>
      <c r="F85" s="6" t="s">
        <v>47</v>
      </c>
      <c r="G85" s="6" t="s">
        <v>48</v>
      </c>
      <c r="H85" s="6" t="s">
        <v>42</v>
      </c>
      <c r="I85" s="6" t="s">
        <v>13</v>
      </c>
      <c r="J85" s="6" t="s">
        <v>49</v>
      </c>
      <c r="K85" s="6" t="s">
        <v>50</v>
      </c>
      <c r="L85" s="6" t="s">
        <v>31</v>
      </c>
      <c r="M85" s="6" t="s">
        <v>35</v>
      </c>
      <c r="N85" s="6" t="s">
        <v>51</v>
      </c>
      <c r="O85" s="6" t="s">
        <v>52</v>
      </c>
    </row>
    <row r="86" spans="1:78" hidden="1" x14ac:dyDescent="0.2">
      <c r="B86" s="6"/>
      <c r="C86" s="6"/>
      <c r="D86" s="6"/>
      <c r="E86" s="6" t="str">
        <f>データ!AI6</f>
        <v/>
      </c>
      <c r="F86" s="6" t="s">
        <v>39</v>
      </c>
      <c r="G86" s="6" t="s">
        <v>39</v>
      </c>
      <c r="H86" s="6" t="str">
        <f>データ!BP6</f>
        <v>【765.47】</v>
      </c>
      <c r="I86" s="6" t="str">
        <f>データ!CA6</f>
        <v>【59.59】</v>
      </c>
      <c r="J86" s="6" t="str">
        <f>データ!CL6</f>
        <v>【257.86】</v>
      </c>
      <c r="K86" s="6" t="str">
        <f>データ!CW6</f>
        <v>【51.30】</v>
      </c>
      <c r="L86" s="6" t="str">
        <f>データ!DH6</f>
        <v>【86.22】</v>
      </c>
      <c r="M86" s="6" t="s">
        <v>39</v>
      </c>
      <c r="N86" s="6" t="s">
        <v>39</v>
      </c>
      <c r="O86" s="6" t="str">
        <f>データ!EO6</f>
        <v>【0.02】</v>
      </c>
    </row>
  </sheetData>
  <sheetProtection algorithmName="SHA-512" hashValue="m4apavTRkOah2x3Kwkr6Mz6nkQezwDbU6HWi1BY9xAbWDnh6ofILWYRkFWbjYKBrxwZ/ZV0P7cX3qLaI5KJyhA==" saltValue="UCokrtrue6HyRTvXxZtaJ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32</v>
      </c>
      <c r="C3" s="30" t="s">
        <v>58</v>
      </c>
      <c r="D3" s="30" t="s">
        <v>59</v>
      </c>
      <c r="E3" s="30" t="s">
        <v>7</v>
      </c>
      <c r="F3" s="30" t="s">
        <v>6</v>
      </c>
      <c r="G3" s="30" t="s">
        <v>22</v>
      </c>
      <c r="H3" s="76" t="s">
        <v>55</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8" t="s">
        <v>60</v>
      </c>
      <c r="B4" s="31"/>
      <c r="C4" s="31"/>
      <c r="D4" s="31"/>
      <c r="E4" s="31"/>
      <c r="F4" s="31"/>
      <c r="G4" s="31"/>
      <c r="H4" s="79"/>
      <c r="I4" s="80"/>
      <c r="J4" s="80"/>
      <c r="K4" s="80"/>
      <c r="L4" s="80"/>
      <c r="M4" s="80"/>
      <c r="N4" s="80"/>
      <c r="O4" s="80"/>
      <c r="P4" s="80"/>
      <c r="Q4" s="80"/>
      <c r="R4" s="80"/>
      <c r="S4" s="80"/>
      <c r="T4" s="80"/>
      <c r="U4" s="80"/>
      <c r="V4" s="80"/>
      <c r="W4" s="80"/>
      <c r="X4" s="81"/>
      <c r="Y4" s="83" t="s">
        <v>24</v>
      </c>
      <c r="Z4" s="83"/>
      <c r="AA4" s="83"/>
      <c r="AB4" s="83"/>
      <c r="AC4" s="83"/>
      <c r="AD4" s="83"/>
      <c r="AE4" s="83"/>
      <c r="AF4" s="83"/>
      <c r="AG4" s="83"/>
      <c r="AH4" s="83"/>
      <c r="AI4" s="83"/>
      <c r="AJ4" s="83" t="s">
        <v>46</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3</v>
      </c>
      <c r="BR4" s="83"/>
      <c r="BS4" s="83"/>
      <c r="BT4" s="83"/>
      <c r="BU4" s="83"/>
      <c r="BV4" s="83"/>
      <c r="BW4" s="83"/>
      <c r="BX4" s="83"/>
      <c r="BY4" s="83"/>
      <c r="BZ4" s="83"/>
      <c r="CA4" s="83"/>
      <c r="CB4" s="83" t="s">
        <v>62</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2">
      <c r="A5" s="28" t="s">
        <v>69</v>
      </c>
      <c r="B5" s="32"/>
      <c r="C5" s="32"/>
      <c r="D5" s="32"/>
      <c r="E5" s="32"/>
      <c r="F5" s="32"/>
      <c r="G5" s="32"/>
      <c r="H5" s="37" t="s">
        <v>57</v>
      </c>
      <c r="I5" s="37" t="s">
        <v>70</v>
      </c>
      <c r="J5" s="37" t="s">
        <v>71</v>
      </c>
      <c r="K5" s="37" t="s">
        <v>72</v>
      </c>
      <c r="L5" s="37" t="s">
        <v>73</v>
      </c>
      <c r="M5" s="37" t="s">
        <v>8</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2">
      <c r="A6" s="28" t="s">
        <v>95</v>
      </c>
      <c r="B6" s="33">
        <f t="shared" ref="B6:X6" si="1">B7</f>
        <v>2019</v>
      </c>
      <c r="C6" s="33">
        <f t="shared" si="1"/>
        <v>262137</v>
      </c>
      <c r="D6" s="33">
        <f t="shared" si="1"/>
        <v>47</v>
      </c>
      <c r="E6" s="33">
        <f t="shared" si="1"/>
        <v>17</v>
      </c>
      <c r="F6" s="33">
        <f t="shared" si="1"/>
        <v>5</v>
      </c>
      <c r="G6" s="33">
        <f t="shared" si="1"/>
        <v>0</v>
      </c>
      <c r="H6" s="33" t="str">
        <f t="shared" si="1"/>
        <v>京都府　南丹市</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16.2</v>
      </c>
      <c r="Q6" s="38">
        <f t="shared" si="1"/>
        <v>83.55</v>
      </c>
      <c r="R6" s="38">
        <f t="shared" si="1"/>
        <v>3250</v>
      </c>
      <c r="S6" s="38">
        <f t="shared" si="1"/>
        <v>31511</v>
      </c>
      <c r="T6" s="38">
        <f t="shared" si="1"/>
        <v>616.4</v>
      </c>
      <c r="U6" s="38">
        <f t="shared" si="1"/>
        <v>51.12</v>
      </c>
      <c r="V6" s="38">
        <f t="shared" si="1"/>
        <v>5070</v>
      </c>
      <c r="W6" s="38">
        <f t="shared" si="1"/>
        <v>3.71</v>
      </c>
      <c r="X6" s="38">
        <f t="shared" si="1"/>
        <v>1366.58</v>
      </c>
      <c r="Y6" s="42">
        <f t="shared" ref="Y6:AH6" si="2">IF(Y7="",NA(),Y7)</f>
        <v>75.19</v>
      </c>
      <c r="Z6" s="42">
        <f t="shared" si="2"/>
        <v>75.260000000000005</v>
      </c>
      <c r="AA6" s="42">
        <f t="shared" si="2"/>
        <v>70.83</v>
      </c>
      <c r="AB6" s="42">
        <f t="shared" si="2"/>
        <v>78.63</v>
      </c>
      <c r="AC6" s="42">
        <f t="shared" si="2"/>
        <v>75.31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541.61</v>
      </c>
      <c r="BG6" s="42">
        <f t="shared" si="5"/>
        <v>846.23</v>
      </c>
      <c r="BH6" s="42">
        <f t="shared" si="5"/>
        <v>817.51</v>
      </c>
      <c r="BI6" s="42">
        <f t="shared" si="5"/>
        <v>37.020000000000003</v>
      </c>
      <c r="BJ6" s="42">
        <f t="shared" si="5"/>
        <v>24.18</v>
      </c>
      <c r="BK6" s="42">
        <f t="shared" si="5"/>
        <v>1081.8</v>
      </c>
      <c r="BL6" s="42">
        <f t="shared" si="5"/>
        <v>974.93</v>
      </c>
      <c r="BM6" s="42">
        <f t="shared" si="5"/>
        <v>855.8</v>
      </c>
      <c r="BN6" s="42">
        <f t="shared" si="5"/>
        <v>789.46</v>
      </c>
      <c r="BO6" s="42">
        <f t="shared" si="5"/>
        <v>826.83</v>
      </c>
      <c r="BP6" s="38" t="str">
        <f>IF(BP7="","",IF(BP7="-","【-】","【"&amp;SUBSTITUTE(TEXT(BP7,"#,##0.00"),"-","△")&amp;"】"))</f>
        <v>【765.47】</v>
      </c>
      <c r="BQ6" s="42">
        <f t="shared" ref="BQ6:BZ6" si="6">IF(BQ7="",NA(),BQ7)</f>
        <v>50.79</v>
      </c>
      <c r="BR6" s="42">
        <f t="shared" si="6"/>
        <v>54.18</v>
      </c>
      <c r="BS6" s="42">
        <f t="shared" si="6"/>
        <v>48.66</v>
      </c>
      <c r="BT6" s="42">
        <f t="shared" si="6"/>
        <v>55.26</v>
      </c>
      <c r="BU6" s="42">
        <f t="shared" si="6"/>
        <v>86.67</v>
      </c>
      <c r="BV6" s="42">
        <f t="shared" si="6"/>
        <v>52.19</v>
      </c>
      <c r="BW6" s="42">
        <f t="shared" si="6"/>
        <v>55.32</v>
      </c>
      <c r="BX6" s="42">
        <f t="shared" si="6"/>
        <v>59.8</v>
      </c>
      <c r="BY6" s="42">
        <f t="shared" si="6"/>
        <v>57.77</v>
      </c>
      <c r="BZ6" s="42">
        <f t="shared" si="6"/>
        <v>57.31</v>
      </c>
      <c r="CA6" s="38" t="str">
        <f>IF(CA7="","",IF(CA7="-","【-】","【"&amp;SUBSTITUTE(TEXT(CA7,"#,##0.00"),"-","△")&amp;"】"))</f>
        <v>【59.59】</v>
      </c>
      <c r="CB6" s="42">
        <f t="shared" ref="CB6:CK6" si="7">IF(CB7="",NA(),CB7)</f>
        <v>372.05</v>
      </c>
      <c r="CC6" s="42">
        <f t="shared" si="7"/>
        <v>358.55</v>
      </c>
      <c r="CD6" s="42">
        <f t="shared" si="7"/>
        <v>396.27</v>
      </c>
      <c r="CE6" s="42">
        <f t="shared" si="7"/>
        <v>358.69</v>
      </c>
      <c r="CF6" s="42">
        <f t="shared" si="7"/>
        <v>229.46</v>
      </c>
      <c r="CG6" s="42">
        <f t="shared" si="7"/>
        <v>296.14</v>
      </c>
      <c r="CH6" s="42">
        <f t="shared" si="7"/>
        <v>283.17</v>
      </c>
      <c r="CI6" s="42">
        <f t="shared" si="7"/>
        <v>263.76</v>
      </c>
      <c r="CJ6" s="42">
        <f t="shared" si="7"/>
        <v>274.35000000000002</v>
      </c>
      <c r="CK6" s="42">
        <f t="shared" si="7"/>
        <v>273.52</v>
      </c>
      <c r="CL6" s="38" t="str">
        <f>IF(CL7="","",IF(CL7="-","【-】","【"&amp;SUBSTITUTE(TEXT(CL7,"#,##0.00"),"-","△")&amp;"】"))</f>
        <v>【257.86】</v>
      </c>
      <c r="CM6" s="42">
        <f t="shared" ref="CM6:CV6" si="8">IF(CM7="",NA(),CM7)</f>
        <v>42.45</v>
      </c>
      <c r="CN6" s="42">
        <f t="shared" si="8"/>
        <v>42.45</v>
      </c>
      <c r="CO6" s="42">
        <f t="shared" si="8"/>
        <v>43.34</v>
      </c>
      <c r="CP6" s="42">
        <f t="shared" si="8"/>
        <v>46.03</v>
      </c>
      <c r="CQ6" s="42">
        <f t="shared" si="8"/>
        <v>37.090000000000003</v>
      </c>
      <c r="CR6" s="42">
        <f t="shared" si="8"/>
        <v>52.31</v>
      </c>
      <c r="CS6" s="42">
        <f t="shared" si="8"/>
        <v>60.65</v>
      </c>
      <c r="CT6" s="42">
        <f t="shared" si="8"/>
        <v>51.75</v>
      </c>
      <c r="CU6" s="42">
        <f t="shared" si="8"/>
        <v>50.68</v>
      </c>
      <c r="CV6" s="42">
        <f t="shared" si="8"/>
        <v>50.14</v>
      </c>
      <c r="CW6" s="38" t="str">
        <f>IF(CW7="","",IF(CW7="-","【-】","【"&amp;SUBSTITUTE(TEXT(CW7,"#,##0.00"),"-","△")&amp;"】"))</f>
        <v>【51.30】</v>
      </c>
      <c r="CX6" s="42">
        <f t="shared" ref="CX6:DG6" si="9">IF(CX7="",NA(),CX7)</f>
        <v>92.63</v>
      </c>
      <c r="CY6" s="42">
        <f t="shared" si="9"/>
        <v>92.56</v>
      </c>
      <c r="CZ6" s="42">
        <f t="shared" si="9"/>
        <v>92.23</v>
      </c>
      <c r="DA6" s="42">
        <f t="shared" si="9"/>
        <v>92.09</v>
      </c>
      <c r="DB6" s="42">
        <f t="shared" si="9"/>
        <v>91.97</v>
      </c>
      <c r="DC6" s="42">
        <f t="shared" si="9"/>
        <v>84.32</v>
      </c>
      <c r="DD6" s="42">
        <f t="shared" si="9"/>
        <v>84.58</v>
      </c>
      <c r="DE6" s="42">
        <f t="shared" si="9"/>
        <v>84.84</v>
      </c>
      <c r="DF6" s="42">
        <f t="shared" si="9"/>
        <v>84.86</v>
      </c>
      <c r="DG6" s="42">
        <f t="shared" si="9"/>
        <v>84.98</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2.0499999999999998</v>
      </c>
      <c r="EL6" s="42">
        <f t="shared" si="12"/>
        <v>0.01</v>
      </c>
      <c r="EM6" s="42">
        <f t="shared" si="12"/>
        <v>0.01</v>
      </c>
      <c r="EN6" s="42">
        <f t="shared" si="12"/>
        <v>0.02</v>
      </c>
      <c r="EO6" s="38" t="str">
        <f>IF(EO7="","",IF(EO7="-","【-】","【"&amp;SUBSTITUTE(TEXT(EO7,"#,##0.00"),"-","△")&amp;"】"))</f>
        <v>【0.02】</v>
      </c>
    </row>
    <row r="7" spans="1:145" s="27" customFormat="1" x14ac:dyDescent="0.2">
      <c r="A7" s="28"/>
      <c r="B7" s="34">
        <v>2019</v>
      </c>
      <c r="C7" s="34">
        <v>262137</v>
      </c>
      <c r="D7" s="34">
        <v>47</v>
      </c>
      <c r="E7" s="34">
        <v>17</v>
      </c>
      <c r="F7" s="34">
        <v>5</v>
      </c>
      <c r="G7" s="34">
        <v>0</v>
      </c>
      <c r="H7" s="34" t="s">
        <v>96</v>
      </c>
      <c r="I7" s="34" t="s">
        <v>97</v>
      </c>
      <c r="J7" s="34" t="s">
        <v>98</v>
      </c>
      <c r="K7" s="34" t="s">
        <v>99</v>
      </c>
      <c r="L7" s="34" t="s">
        <v>100</v>
      </c>
      <c r="M7" s="34" t="s">
        <v>101</v>
      </c>
      <c r="N7" s="39" t="s">
        <v>39</v>
      </c>
      <c r="O7" s="39" t="s">
        <v>102</v>
      </c>
      <c r="P7" s="39">
        <v>16.2</v>
      </c>
      <c r="Q7" s="39">
        <v>83.55</v>
      </c>
      <c r="R7" s="39">
        <v>3250</v>
      </c>
      <c r="S7" s="39">
        <v>31511</v>
      </c>
      <c r="T7" s="39">
        <v>616.4</v>
      </c>
      <c r="U7" s="39">
        <v>51.12</v>
      </c>
      <c r="V7" s="39">
        <v>5070</v>
      </c>
      <c r="W7" s="39">
        <v>3.71</v>
      </c>
      <c r="X7" s="39">
        <v>1366.58</v>
      </c>
      <c r="Y7" s="39">
        <v>75.19</v>
      </c>
      <c r="Z7" s="39">
        <v>75.260000000000005</v>
      </c>
      <c r="AA7" s="39">
        <v>70.83</v>
      </c>
      <c r="AB7" s="39">
        <v>78.63</v>
      </c>
      <c r="AC7" s="39">
        <v>75.31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541.61</v>
      </c>
      <c r="BG7" s="39">
        <v>846.23</v>
      </c>
      <c r="BH7" s="39">
        <v>817.51</v>
      </c>
      <c r="BI7" s="39">
        <v>37.020000000000003</v>
      </c>
      <c r="BJ7" s="39">
        <v>24.18</v>
      </c>
      <c r="BK7" s="39">
        <v>1081.8</v>
      </c>
      <c r="BL7" s="39">
        <v>974.93</v>
      </c>
      <c r="BM7" s="39">
        <v>855.8</v>
      </c>
      <c r="BN7" s="39">
        <v>789.46</v>
      </c>
      <c r="BO7" s="39">
        <v>826.83</v>
      </c>
      <c r="BP7" s="39">
        <v>765.47</v>
      </c>
      <c r="BQ7" s="39">
        <v>50.79</v>
      </c>
      <c r="BR7" s="39">
        <v>54.18</v>
      </c>
      <c r="BS7" s="39">
        <v>48.66</v>
      </c>
      <c r="BT7" s="39">
        <v>55.26</v>
      </c>
      <c r="BU7" s="39">
        <v>86.67</v>
      </c>
      <c r="BV7" s="39">
        <v>52.19</v>
      </c>
      <c r="BW7" s="39">
        <v>55.32</v>
      </c>
      <c r="BX7" s="39">
        <v>59.8</v>
      </c>
      <c r="BY7" s="39">
        <v>57.77</v>
      </c>
      <c r="BZ7" s="39">
        <v>57.31</v>
      </c>
      <c r="CA7" s="39">
        <v>59.59</v>
      </c>
      <c r="CB7" s="39">
        <v>372.05</v>
      </c>
      <c r="CC7" s="39">
        <v>358.55</v>
      </c>
      <c r="CD7" s="39">
        <v>396.27</v>
      </c>
      <c r="CE7" s="39">
        <v>358.69</v>
      </c>
      <c r="CF7" s="39">
        <v>229.46</v>
      </c>
      <c r="CG7" s="39">
        <v>296.14</v>
      </c>
      <c r="CH7" s="39">
        <v>283.17</v>
      </c>
      <c r="CI7" s="39">
        <v>263.76</v>
      </c>
      <c r="CJ7" s="39">
        <v>274.35000000000002</v>
      </c>
      <c r="CK7" s="39">
        <v>273.52</v>
      </c>
      <c r="CL7" s="39">
        <v>257.86</v>
      </c>
      <c r="CM7" s="39">
        <v>42.45</v>
      </c>
      <c r="CN7" s="39">
        <v>42.45</v>
      </c>
      <c r="CO7" s="39">
        <v>43.34</v>
      </c>
      <c r="CP7" s="39">
        <v>46.03</v>
      </c>
      <c r="CQ7" s="39">
        <v>37.090000000000003</v>
      </c>
      <c r="CR7" s="39">
        <v>52.31</v>
      </c>
      <c r="CS7" s="39">
        <v>60.65</v>
      </c>
      <c r="CT7" s="39">
        <v>51.75</v>
      </c>
      <c r="CU7" s="39">
        <v>50.68</v>
      </c>
      <c r="CV7" s="39">
        <v>50.14</v>
      </c>
      <c r="CW7" s="39">
        <v>51.3</v>
      </c>
      <c r="CX7" s="39">
        <v>92.63</v>
      </c>
      <c r="CY7" s="39">
        <v>92.56</v>
      </c>
      <c r="CZ7" s="39">
        <v>92.23</v>
      </c>
      <c r="DA7" s="39">
        <v>92.09</v>
      </c>
      <c r="DB7" s="39">
        <v>91.97</v>
      </c>
      <c r="DC7" s="39">
        <v>84.32</v>
      </c>
      <c r="DD7" s="39">
        <v>84.58</v>
      </c>
      <c r="DE7" s="39">
        <v>84.84</v>
      </c>
      <c r="DF7" s="39">
        <v>84.86</v>
      </c>
      <c r="DG7" s="39">
        <v>84.98</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2.0499999999999998</v>
      </c>
      <c r="EL7" s="39">
        <v>0.01</v>
      </c>
      <c r="EM7" s="39">
        <v>0.01</v>
      </c>
      <c r="EN7" s="39">
        <v>0.02</v>
      </c>
      <c r="EO7" s="39">
        <v>0.02</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32</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108</v>
      </c>
    </row>
    <row r="12" spans="1:145" x14ac:dyDescent="0.2">
      <c r="B12">
        <v>1</v>
      </c>
      <c r="C12">
        <v>1</v>
      </c>
      <c r="D12">
        <v>1</v>
      </c>
      <c r="E12">
        <v>1</v>
      </c>
      <c r="F12">
        <v>1</v>
      </c>
      <c r="G12" t="s">
        <v>109</v>
      </c>
    </row>
    <row r="13" spans="1:145" x14ac:dyDescent="0.2">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栃下　明範</cp:lastModifiedBy>
  <dcterms:created xsi:type="dcterms:W3CDTF">2021-02-05T06:00:27Z</dcterms:created>
  <dcterms:modified xsi:type="dcterms:W3CDTF">2021-02-16T00:05:48Z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2021-02-08T01:14:14Z</vt:filetime>
  </property>
</Properties>
</file>