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2"/>
  <workbookPr/>
  <mc:AlternateContent xmlns:mc="http://schemas.openxmlformats.org/markup-compatibility/2006">
    <mc:Choice Requires="x15">
      <x15ac:absPath xmlns:x15ac="http://schemas.microsoft.com/office/spreadsheetml/2010/11/ac" url="Z:\総務部\財政課\財政係\決算統計\令和元年度決算統計\22　R1 地方公営企業決算状況調査（通知・照会）\R3.1.14【依頼】公営企業に係る「経営比較分析表」（令和元年度決算）の分析等について\2. 庁内照会・回答\回答\"/>
    </mc:Choice>
  </mc:AlternateContent>
  <xr:revisionPtr revIDLastSave="0" documentId="13_ncr:1_{E431A8CF-80D9-4AEE-B077-04103E007A79}" xr6:coauthVersionLast="36" xr6:coauthVersionMax="36" xr10:uidLastSave="{00000000-0000-0000-0000-000000000000}"/>
  <workbookProtection workbookAlgorithmName="SHA-512" workbookHashValue="4DTgapJnNPJNsQRVIPk8tlr7PKgTeTwAYjahMy7r8j4FN71SuctQ9LWcJhkbheTsykgSdndfk2VlqbzqRAcqmA==" workbookSaltValue="ovpBrRZkiiSjEgVHv/P2+w==" workbookSpinCount="100000" lockStructure="1"/>
  <bookViews>
    <workbookView xWindow="0" yWindow="0" windowWidth="28800" windowHeight="11385"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AT8" i="4" s="1"/>
  <c r="S6" i="5"/>
  <c r="AL8" i="4" s="1"/>
  <c r="R6" i="5"/>
  <c r="Q6" i="5"/>
  <c r="W10" i="4" s="1"/>
  <c r="P6" i="5"/>
  <c r="P10" i="4" s="1"/>
  <c r="O6" i="5"/>
  <c r="I10" i="4" s="1"/>
  <c r="N6" i="5"/>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H86" i="4"/>
  <c r="AT10" i="4"/>
  <c r="AL10" i="4"/>
  <c r="AD10" i="4"/>
  <c r="B10" i="4"/>
  <c r="I8" i="4"/>
</calcChain>
</file>

<file path=xl/sharedStrings.xml><?xml version="1.0" encoding="utf-8"?>
<sst xmlns="http://schemas.openxmlformats.org/spreadsheetml/2006/main" count="236" uniqueCount="120">
  <si>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</si>
  <si>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</si>
  <si>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</si>
  <si>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</si>
  <si>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</si>
  <si>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</si>
  <si>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</si>
  <si>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</si>
  <si>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</si>
  <si>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</si>
  <si>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</si>
  <si>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</si>
  <si>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</si>
  <si>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</si>
  <si>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</si>
  <si>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</si>
  <si>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</si>
  <si>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</si>
  <si>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</si>
  <si>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</si>
  <si>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</si>
  <si>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</si>
  <si>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</si>
  <si>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</si>
  <si>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</si>
  <si>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</si>
  <si>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</si>
  <si>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</si>
  <si>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</si>
  <si>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</si>
  <si>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</si>
  <si>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</si>
  <si>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</si>
  <si>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</si>
  <si>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</si>
  <si>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</si>
  <si>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</si>
  <si>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</si>
  <si>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</si>
  <si>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</si>
  <si>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</si>
  <si>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</si>
  <si>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</si>
  <si>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</si>
  <si>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</si>
  <si>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</si>
  <si>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</si>
  <si>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</si>
  <si>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</si>
  <si>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</si>
  <si>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</si>
  <si>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</si>
  <si>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</si>
  <si>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</si>
  <si>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</si>
  <si>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</si>
  <si>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</si>
  <si>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</si>
  <si>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</si>
  <si>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</si>
  <si>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</si>
  <si>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</si>
  <si>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</si>
  <si>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</si>
  <si>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</si>
  <si>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</si>
  <si>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</si>
  <si>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</si>
  <si>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</si>
  <si>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</si>
  <si>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</si>
  <si>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</si>
  <si>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</si>
  <si>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</si>
  <si>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</si>
  <si>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</si>
  <si>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</si>
  <si>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</si>
  <si>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</si>
  <si>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</si>
  <si>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</si>
  <si>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</si>
  <si>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</si>
  <si>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</si>
  <si>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</si>
  <si>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</si>
  <si>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</si>
  <si>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</si>
  <si>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</si>
  <si>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</si>
  <si>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</si>
  <si>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</si>
  <si>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</si>
  <si>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</si>
  <si>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</si>
  <si>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</si>
  <si>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</si>
  <si>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</si>
  <si>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京丹後市</t>
  </si>
  <si>
    <t>法非適用</t>
  </si>
  <si>
    <t>下水道事業</t>
  </si>
  <si>
    <t>漁業集落排水</t>
  </si>
  <si>
    <t>H2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</si>
  <si>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</si>
  <si>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</si>
  <si>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</si>
  <si>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</si>
  <si>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</si>
  <si>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</si>
  <si>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</si>
  <si>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</si>
  <si>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</si>
  <si>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</si>
  <si>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</si>
  <si>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</si>
  <si>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</si>
  <si>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</si>
  <si>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漁業集落排水事業は1処理区のみであり、整備率は100%、水洗化率は88.5%である。
　区域内人口が200人に満たない小規模な地区であり、人口減少と高齢化により有収水量が減少している。
　平成29年度より、他会計繰入金の算出方法を見直した結果、収益的収支比率及び経費回収率の増加、汚水処理原価の減少となっている。
　施設の維持管理においては、使用料収入の不足を一般会計からの繰入金に依存する状況となっている。</t>
    <rPh sb="95" eb="97">
      <t>ヘイセイ</t>
    </rPh>
    <rPh sb="99" eb="101">
      <t>ネンド</t>
    </rPh>
    <phoneticPr fontId="4"/>
  </si>
  <si>
    <t>　処理場は平成11年に供用開始し、21年が経過する中で、機械設備や電気設備の更新や修理が必要な時期を迎えることから、施設の維持管理計画を策定し計画的に取り組んでいく必要がある。</t>
    <phoneticPr fontId="4"/>
  </si>
  <si>
    <t>　人口減少による使用料収入の減少と施設の維持管理費の増加が見込まれることから、使用料の改定により、収支悪化の減少を図る必要がある。
　なお、令和2年4月より、地方公営企業（法適用）へ移行している。</t>
    <rPh sb="86" eb="87">
      <t>ホウ</t>
    </rPh>
    <rPh sb="87" eb="89">
      <t>テキヨウ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</si>
</sst>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A92-4B01-808E-F776A324EB39}"/>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0.18</c:v>
                </c:pt>
                <c:pt idx="1">
                  <c:v>0.01</c:v>
                </c:pt>
                <c:pt idx="2">
                  <c:v>0.09</c:v>
                </c:pt>
                <c:pt idx="3">
                  <c:v>0.02</c:v>
                </c:pt>
                <c:pt idx="4">
                  <c:v>0.01</c:v>
                </c:pt>
              </c:numCache>
            </c:numRef>
          </c:val>
          <c:smooth val="0"/>
          <c:extLst>
            <c:ext xmlns:c16="http://schemas.microsoft.com/office/drawing/2014/chart" uri="{C3380CC4-5D6E-409C-BE32-E72D297353CC}">
              <c16:uniqueId val="{00000001-1A92-4B01-808E-F776A324EB39}"/>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38.130000000000003</c:v>
                </c:pt>
                <c:pt idx="1">
                  <c:v>38.130000000000003</c:v>
                </c:pt>
                <c:pt idx="2">
                  <c:v>35.25</c:v>
                </c:pt>
                <c:pt idx="3">
                  <c:v>37.409999999999997</c:v>
                </c:pt>
                <c:pt idx="4">
                  <c:v>33.81</c:v>
                </c:pt>
              </c:numCache>
            </c:numRef>
          </c:val>
          <c:extLst>
            <c:ext xmlns:c16="http://schemas.microsoft.com/office/drawing/2014/chart" uri="{C3380CC4-5D6E-409C-BE32-E72D297353CC}">
              <c16:uniqueId val="{00000000-91DC-4071-9F50-40DAA31D5996}"/>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35.64</c:v>
                </c:pt>
                <c:pt idx="1">
                  <c:v>33.729999999999997</c:v>
                </c:pt>
                <c:pt idx="2">
                  <c:v>33.21</c:v>
                </c:pt>
                <c:pt idx="3">
                  <c:v>32.229999999999997</c:v>
                </c:pt>
                <c:pt idx="4">
                  <c:v>32.479999999999997</c:v>
                </c:pt>
              </c:numCache>
            </c:numRef>
          </c:val>
          <c:smooth val="0"/>
          <c:extLst>
            <c:ext xmlns:c16="http://schemas.microsoft.com/office/drawing/2014/chart" uri="{C3380CC4-5D6E-409C-BE32-E72D297353CC}">
              <c16:uniqueId val="{00000001-91DC-4071-9F50-40DAA31D5996}"/>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89.16</c:v>
                </c:pt>
                <c:pt idx="1">
                  <c:v>89.03</c:v>
                </c:pt>
                <c:pt idx="2">
                  <c:v>88.89</c:v>
                </c:pt>
                <c:pt idx="3">
                  <c:v>88.74</c:v>
                </c:pt>
                <c:pt idx="4">
                  <c:v>88.51</c:v>
                </c:pt>
              </c:numCache>
            </c:numRef>
          </c:val>
          <c:extLst>
            <c:ext xmlns:c16="http://schemas.microsoft.com/office/drawing/2014/chart" uri="{C3380CC4-5D6E-409C-BE32-E72D297353CC}">
              <c16:uniqueId val="{00000000-1226-476B-8321-78329A5741D1}"/>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82.92</c:v>
                </c:pt>
                <c:pt idx="1">
                  <c:v>79.989999999999995</c:v>
                </c:pt>
                <c:pt idx="2">
                  <c:v>79.98</c:v>
                </c:pt>
                <c:pt idx="3">
                  <c:v>80.8</c:v>
                </c:pt>
                <c:pt idx="4">
                  <c:v>79.2</c:v>
                </c:pt>
              </c:numCache>
            </c:numRef>
          </c:val>
          <c:smooth val="0"/>
          <c:extLst>
            <c:ext xmlns:c16="http://schemas.microsoft.com/office/drawing/2014/chart" uri="{C3380CC4-5D6E-409C-BE32-E72D297353CC}">
              <c16:uniqueId val="{00000001-1226-476B-8321-78329A5741D1}"/>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88.66</c:v>
                </c:pt>
                <c:pt idx="1">
                  <c:v>64.540000000000006</c:v>
                </c:pt>
                <c:pt idx="2">
                  <c:v>74.459999999999994</c:v>
                </c:pt>
                <c:pt idx="3">
                  <c:v>70.650000000000006</c:v>
                </c:pt>
                <c:pt idx="4">
                  <c:v>72.22</c:v>
                </c:pt>
              </c:numCache>
            </c:numRef>
          </c:val>
          <c:extLst>
            <c:ext xmlns:c16="http://schemas.microsoft.com/office/drawing/2014/chart" uri="{C3380CC4-5D6E-409C-BE32-E72D297353CC}">
              <c16:uniqueId val="{00000000-FAD0-4CE7-B678-3720D9462E7D}"/>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AD0-4CE7-B678-3720D9462E7D}"/>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2A1-4D63-AFC5-386A16D7485B}"/>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2A1-4D63-AFC5-386A16D7485B}"/>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904-4C3C-981F-17AAD2860511}"/>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904-4C3C-981F-17AAD2860511}"/>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D5C-4834-B532-B04DED8A55D6}"/>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D5C-4834-B532-B04DED8A55D6}"/>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E29-40D0-A7FF-F50E178AD51F}"/>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E29-40D0-A7FF-F50E178AD51F}"/>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1356.09</c:v>
                </c:pt>
                <c:pt idx="1">
                  <c:v>1782.11</c:v>
                </c:pt>
                <c:pt idx="2">
                  <c:v>1499.18</c:v>
                </c:pt>
                <c:pt idx="3">
                  <c:v>1401.39</c:v>
                </c:pt>
                <c:pt idx="4">
                  <c:v>1399.31</c:v>
                </c:pt>
              </c:numCache>
            </c:numRef>
          </c:val>
          <c:extLst>
            <c:ext xmlns:c16="http://schemas.microsoft.com/office/drawing/2014/chart" uri="{C3380CC4-5D6E-409C-BE32-E72D297353CC}">
              <c16:uniqueId val="{00000000-B7BE-4981-96D4-7E2E7B481A54}"/>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1029.24</c:v>
                </c:pt>
                <c:pt idx="1">
                  <c:v>1063.93</c:v>
                </c:pt>
                <c:pt idx="2">
                  <c:v>1060.8599999999999</c:v>
                </c:pt>
                <c:pt idx="3">
                  <c:v>1006.65</c:v>
                </c:pt>
                <c:pt idx="4">
                  <c:v>998.42</c:v>
                </c:pt>
              </c:numCache>
            </c:numRef>
          </c:val>
          <c:smooth val="0"/>
          <c:extLst>
            <c:ext xmlns:c16="http://schemas.microsoft.com/office/drawing/2014/chart" uri="{C3380CC4-5D6E-409C-BE32-E72D297353CC}">
              <c16:uniqueId val="{00000001-B7BE-4981-96D4-7E2E7B481A54}"/>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28.55</c:v>
                </c:pt>
                <c:pt idx="1">
                  <c:v>30.42</c:v>
                </c:pt>
                <c:pt idx="2">
                  <c:v>52.93</c:v>
                </c:pt>
                <c:pt idx="3">
                  <c:v>47.75</c:v>
                </c:pt>
                <c:pt idx="4">
                  <c:v>48.09</c:v>
                </c:pt>
              </c:numCache>
            </c:numRef>
          </c:val>
          <c:extLst>
            <c:ext xmlns:c16="http://schemas.microsoft.com/office/drawing/2014/chart" uri="{C3380CC4-5D6E-409C-BE32-E72D297353CC}">
              <c16:uniqueId val="{00000000-8CC4-42C8-A1D8-4DAC89751C23}"/>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43.13</c:v>
                </c:pt>
                <c:pt idx="1">
                  <c:v>46.26</c:v>
                </c:pt>
                <c:pt idx="2">
                  <c:v>45.81</c:v>
                </c:pt>
                <c:pt idx="3">
                  <c:v>43.43</c:v>
                </c:pt>
                <c:pt idx="4">
                  <c:v>41.41</c:v>
                </c:pt>
              </c:numCache>
            </c:numRef>
          </c:val>
          <c:smooth val="0"/>
          <c:extLst>
            <c:ext xmlns:c16="http://schemas.microsoft.com/office/drawing/2014/chart" uri="{C3380CC4-5D6E-409C-BE32-E72D297353CC}">
              <c16:uniqueId val="{00000001-8CC4-42C8-A1D8-4DAC89751C23}"/>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565.64</c:v>
                </c:pt>
                <c:pt idx="1">
                  <c:v>528.82000000000005</c:v>
                </c:pt>
                <c:pt idx="2">
                  <c:v>305.74</c:v>
                </c:pt>
                <c:pt idx="3">
                  <c:v>339.02</c:v>
                </c:pt>
                <c:pt idx="4">
                  <c:v>309.37</c:v>
                </c:pt>
              </c:numCache>
            </c:numRef>
          </c:val>
          <c:extLst>
            <c:ext xmlns:c16="http://schemas.microsoft.com/office/drawing/2014/chart" uri="{C3380CC4-5D6E-409C-BE32-E72D297353CC}">
              <c16:uniqueId val="{00000000-9D16-41E2-85B4-7FFEB4989701}"/>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392.03</c:v>
                </c:pt>
                <c:pt idx="1">
                  <c:v>376.4</c:v>
                </c:pt>
                <c:pt idx="2">
                  <c:v>383.92</c:v>
                </c:pt>
                <c:pt idx="3">
                  <c:v>400.44</c:v>
                </c:pt>
                <c:pt idx="4">
                  <c:v>417.56</c:v>
                </c:pt>
              </c:numCache>
            </c:numRef>
          </c:val>
          <c:smooth val="0"/>
          <c:extLst>
            <c:ext xmlns:c16="http://schemas.microsoft.com/office/drawing/2014/chart" uri="{C3380CC4-5D6E-409C-BE32-E72D297353CC}">
              <c16:uniqueId val="{00000001-9D16-41E2-85B4-7FFEB4989701}"/>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【953.26】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【79.94】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【379.91】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N52"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京都府　京丹後市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漁業集落排水</v>
      </c>
      <c r="Q8" s="49"/>
      <c r="R8" s="49"/>
      <c r="S8" s="49"/>
      <c r="T8" s="49"/>
      <c r="U8" s="49"/>
      <c r="V8" s="49"/>
      <c r="W8" s="49" t="str">
        <f>データ!L6</f>
        <v>H2</v>
      </c>
      <c r="X8" s="49"/>
      <c r="Y8" s="49"/>
      <c r="Z8" s="49"/>
      <c r="AA8" s="49"/>
      <c r="AB8" s="49"/>
      <c r="AC8" s="49"/>
      <c r="AD8" s="50" t="str">
        <f>データ!$M$6</f>
        <v>非設置</v>
      </c>
      <c r="AE8" s="50"/>
      <c r="AF8" s="50"/>
      <c r="AG8" s="50"/>
      <c r="AH8" s="50"/>
      <c r="AI8" s="50"/>
      <c r="AJ8" s="50"/>
      <c r="AK8" s="3"/>
      <c r="AL8" s="51">
        <f>データ!S6</f>
        <v>54381</v>
      </c>
      <c r="AM8" s="51"/>
      <c r="AN8" s="51"/>
      <c r="AO8" s="51"/>
      <c r="AP8" s="51"/>
      <c r="AQ8" s="51"/>
      <c r="AR8" s="51"/>
      <c r="AS8" s="51"/>
      <c r="AT8" s="46">
        <f>データ!T6</f>
        <v>501.44</v>
      </c>
      <c r="AU8" s="46"/>
      <c r="AV8" s="46"/>
      <c r="AW8" s="46"/>
      <c r="AX8" s="46"/>
      <c r="AY8" s="46"/>
      <c r="AZ8" s="46"/>
      <c r="BA8" s="46"/>
      <c r="BB8" s="46">
        <f>データ!U6</f>
        <v>108.45</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0.27</v>
      </c>
      <c r="Q10" s="46"/>
      <c r="R10" s="46"/>
      <c r="S10" s="46"/>
      <c r="T10" s="46"/>
      <c r="U10" s="46"/>
      <c r="V10" s="46"/>
      <c r="W10" s="46">
        <f>データ!Q6</f>
        <v>100.66</v>
      </c>
      <c r="X10" s="46"/>
      <c r="Y10" s="46"/>
      <c r="Z10" s="46"/>
      <c r="AA10" s="46"/>
      <c r="AB10" s="46"/>
      <c r="AC10" s="46"/>
      <c r="AD10" s="51">
        <f>データ!R6</f>
        <v>3196</v>
      </c>
      <c r="AE10" s="51"/>
      <c r="AF10" s="51"/>
      <c r="AG10" s="51"/>
      <c r="AH10" s="51"/>
      <c r="AI10" s="51"/>
      <c r="AJ10" s="51"/>
      <c r="AK10" s="2"/>
      <c r="AL10" s="51">
        <f>データ!V6</f>
        <v>148</v>
      </c>
      <c r="AM10" s="51"/>
      <c r="AN10" s="51"/>
      <c r="AO10" s="51"/>
      <c r="AP10" s="51"/>
      <c r="AQ10" s="51"/>
      <c r="AR10" s="51"/>
      <c r="AS10" s="51"/>
      <c r="AT10" s="46">
        <f>データ!W6</f>
        <v>0.03</v>
      </c>
      <c r="AU10" s="46"/>
      <c r="AV10" s="46"/>
      <c r="AW10" s="46"/>
      <c r="AX10" s="46"/>
      <c r="AY10" s="46"/>
      <c r="AZ10" s="46"/>
      <c r="BA10" s="46"/>
      <c r="BB10" s="46">
        <f>データ!X6</f>
        <v>4933.33</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117</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118</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119</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【953.26】</v>
      </c>
      <c r="I86" s="26" t="str">
        <f>データ!CA6</f>
        <v>【45.31】</v>
      </c>
      <c r="J86" s="26" t="str">
        <f>データ!CL6</f>
        <v>【379.91】</v>
      </c>
      <c r="K86" s="26" t="str">
        <f>データ!CW6</f>
        <v>【33.67】</v>
      </c>
      <c r="L86" s="26" t="str">
        <f>データ!DH6</f>
        <v>【79.94】</v>
      </c>
      <c r="M86" s="26" t="s">
        <v>44</v>
      </c>
      <c r="N86" s="26" t="s">
        <v>44</v>
      </c>
      <c r="O86" s="26" t="str">
        <f>データ!EO6</f>
        <v>【0.01】</v>
      </c>
    </row>
  </sheetData>
  <sheetProtection algorithmName="SHA-512" hashValue="KSAZYmO6G82sOw8zUyRtLIWl3BrOFe0ToyeaU9IO+BymzFcBgSj8E7t0Mkgy1bSrBhvlUlc24woyCgxQG4PWEg==" saltValue="byU1BI6v78eb6ZaSMdYt6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262129</v>
      </c>
      <c r="D6" s="33">
        <f t="shared" si="3"/>
        <v>47</v>
      </c>
      <c r="E6" s="33">
        <f t="shared" si="3"/>
        <v>17</v>
      </c>
      <c r="F6" s="33">
        <f t="shared" si="3"/>
        <v>6</v>
      </c>
      <c r="G6" s="33">
        <f t="shared" si="3"/>
        <v>0</v>
      </c>
      <c r="H6" s="33" t="str">
        <f t="shared" si="3"/>
        <v>京都府　京丹後市</v>
      </c>
      <c r="I6" s="33" t="str">
        <f t="shared" si="3"/>
        <v>法非適用</v>
      </c>
      <c r="J6" s="33" t="str">
        <f t="shared" si="3"/>
        <v>下水道事業</v>
      </c>
      <c r="K6" s="33" t="str">
        <f t="shared" si="3"/>
        <v>漁業集落排水</v>
      </c>
      <c r="L6" s="33" t="str">
        <f t="shared" si="3"/>
        <v>H2</v>
      </c>
      <c r="M6" s="33" t="str">
        <f t="shared" si="3"/>
        <v>非設置</v>
      </c>
      <c r="N6" s="34" t="str">
        <f t="shared" si="3"/>
        <v>-</v>
      </c>
      <c r="O6" s="34" t="str">
        <f t="shared" si="3"/>
        <v>該当数値なし</v>
      </c>
      <c r="P6" s="34">
        <f t="shared" si="3"/>
        <v>0.27</v>
      </c>
      <c r="Q6" s="34">
        <f t="shared" si="3"/>
        <v>100.66</v>
      </c>
      <c r="R6" s="34">
        <f t="shared" si="3"/>
        <v>3196</v>
      </c>
      <c r="S6" s="34">
        <f t="shared" si="3"/>
        <v>54381</v>
      </c>
      <c r="T6" s="34">
        <f t="shared" si="3"/>
        <v>501.44</v>
      </c>
      <c r="U6" s="34">
        <f t="shared" si="3"/>
        <v>108.45</v>
      </c>
      <c r="V6" s="34">
        <f t="shared" si="3"/>
        <v>148</v>
      </c>
      <c r="W6" s="34">
        <f t="shared" si="3"/>
        <v>0.03</v>
      </c>
      <c r="X6" s="34">
        <f t="shared" si="3"/>
        <v>4933.33</v>
      </c>
      <c r="Y6" s="35">
        <f>IF(Y7="",NA(),Y7)</f>
        <v>88.66</v>
      </c>
      <c r="Z6" s="35">
        <f t="shared" ref="Z6:AH6" si="4">IF(Z7="",NA(),Z7)</f>
        <v>64.540000000000006</v>
      </c>
      <c r="AA6" s="35">
        <f t="shared" si="4"/>
        <v>74.459999999999994</v>
      </c>
      <c r="AB6" s="35">
        <f t="shared" si="4"/>
        <v>70.650000000000006</v>
      </c>
      <c r="AC6" s="35">
        <f t="shared" si="4"/>
        <v>72.22</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1356.09</v>
      </c>
      <c r="BG6" s="35">
        <f t="shared" ref="BG6:BO6" si="7">IF(BG7="",NA(),BG7)</f>
        <v>1782.11</v>
      </c>
      <c r="BH6" s="35">
        <f t="shared" si="7"/>
        <v>1499.18</v>
      </c>
      <c r="BI6" s="35">
        <f t="shared" si="7"/>
        <v>1401.39</v>
      </c>
      <c r="BJ6" s="35">
        <f t="shared" si="7"/>
        <v>1399.31</v>
      </c>
      <c r="BK6" s="35">
        <f t="shared" si="7"/>
        <v>1029.24</v>
      </c>
      <c r="BL6" s="35">
        <f t="shared" si="7"/>
        <v>1063.93</v>
      </c>
      <c r="BM6" s="35">
        <f t="shared" si="7"/>
        <v>1060.8599999999999</v>
      </c>
      <c r="BN6" s="35">
        <f t="shared" si="7"/>
        <v>1006.65</v>
      </c>
      <c r="BO6" s="35">
        <f t="shared" si="7"/>
        <v>998.42</v>
      </c>
      <c r="BP6" s="34" t="str">
        <f>IF(BP7="","",IF(BP7="-","【-】","【"&amp;SUBSTITUTE(TEXT(BP7,"#,##0.00"),"-","△")&amp;"】"))</f>
        <v>【953.26】</v>
      </c>
      <c r="BQ6" s="35">
        <f>IF(BQ7="",NA(),BQ7)</f>
        <v>28.55</v>
      </c>
      <c r="BR6" s="35">
        <f t="shared" ref="BR6:BZ6" si="8">IF(BR7="",NA(),BR7)</f>
        <v>30.42</v>
      </c>
      <c r="BS6" s="35">
        <f t="shared" si="8"/>
        <v>52.93</v>
      </c>
      <c r="BT6" s="35">
        <f t="shared" si="8"/>
        <v>47.75</v>
      </c>
      <c r="BU6" s="35">
        <f t="shared" si="8"/>
        <v>48.09</v>
      </c>
      <c r="BV6" s="35">
        <f t="shared" si="8"/>
        <v>43.13</v>
      </c>
      <c r="BW6" s="35">
        <f t="shared" si="8"/>
        <v>46.26</v>
      </c>
      <c r="BX6" s="35">
        <f t="shared" si="8"/>
        <v>45.81</v>
      </c>
      <c r="BY6" s="35">
        <f t="shared" si="8"/>
        <v>43.43</v>
      </c>
      <c r="BZ6" s="35">
        <f t="shared" si="8"/>
        <v>41.41</v>
      </c>
      <c r="CA6" s="34" t="str">
        <f>IF(CA7="","",IF(CA7="-","【-】","【"&amp;SUBSTITUTE(TEXT(CA7,"#,##0.00"),"-","△")&amp;"】"))</f>
        <v>【45.31】</v>
      </c>
      <c r="CB6" s="35">
        <f>IF(CB7="",NA(),CB7)</f>
        <v>565.64</v>
      </c>
      <c r="CC6" s="35">
        <f t="shared" ref="CC6:CK6" si="9">IF(CC7="",NA(),CC7)</f>
        <v>528.82000000000005</v>
      </c>
      <c r="CD6" s="35">
        <f t="shared" si="9"/>
        <v>305.74</v>
      </c>
      <c r="CE6" s="35">
        <f t="shared" si="9"/>
        <v>339.02</v>
      </c>
      <c r="CF6" s="35">
        <f t="shared" si="9"/>
        <v>309.37</v>
      </c>
      <c r="CG6" s="35">
        <f t="shared" si="9"/>
        <v>392.03</v>
      </c>
      <c r="CH6" s="35">
        <f t="shared" si="9"/>
        <v>376.4</v>
      </c>
      <c r="CI6" s="35">
        <f t="shared" si="9"/>
        <v>383.92</v>
      </c>
      <c r="CJ6" s="35">
        <f t="shared" si="9"/>
        <v>400.44</v>
      </c>
      <c r="CK6" s="35">
        <f t="shared" si="9"/>
        <v>417.56</v>
      </c>
      <c r="CL6" s="34" t="str">
        <f>IF(CL7="","",IF(CL7="-","【-】","【"&amp;SUBSTITUTE(TEXT(CL7,"#,##0.00"),"-","△")&amp;"】"))</f>
        <v>【379.91】</v>
      </c>
      <c r="CM6" s="35">
        <f>IF(CM7="",NA(),CM7)</f>
        <v>38.130000000000003</v>
      </c>
      <c r="CN6" s="35">
        <f t="shared" ref="CN6:CV6" si="10">IF(CN7="",NA(),CN7)</f>
        <v>38.130000000000003</v>
      </c>
      <c r="CO6" s="35">
        <f t="shared" si="10"/>
        <v>35.25</v>
      </c>
      <c r="CP6" s="35">
        <f t="shared" si="10"/>
        <v>37.409999999999997</v>
      </c>
      <c r="CQ6" s="35">
        <f t="shared" si="10"/>
        <v>33.81</v>
      </c>
      <c r="CR6" s="35">
        <f t="shared" si="10"/>
        <v>35.64</v>
      </c>
      <c r="CS6" s="35">
        <f t="shared" si="10"/>
        <v>33.729999999999997</v>
      </c>
      <c r="CT6" s="35">
        <f t="shared" si="10"/>
        <v>33.21</v>
      </c>
      <c r="CU6" s="35">
        <f t="shared" si="10"/>
        <v>32.229999999999997</v>
      </c>
      <c r="CV6" s="35">
        <f t="shared" si="10"/>
        <v>32.479999999999997</v>
      </c>
      <c r="CW6" s="34" t="str">
        <f>IF(CW7="","",IF(CW7="-","【-】","【"&amp;SUBSTITUTE(TEXT(CW7,"#,##0.00"),"-","△")&amp;"】"))</f>
        <v>【33.67】</v>
      </c>
      <c r="CX6" s="35">
        <f>IF(CX7="",NA(),CX7)</f>
        <v>89.16</v>
      </c>
      <c r="CY6" s="35">
        <f t="shared" ref="CY6:DG6" si="11">IF(CY7="",NA(),CY7)</f>
        <v>89.03</v>
      </c>
      <c r="CZ6" s="35">
        <f t="shared" si="11"/>
        <v>88.89</v>
      </c>
      <c r="DA6" s="35">
        <f t="shared" si="11"/>
        <v>88.74</v>
      </c>
      <c r="DB6" s="35">
        <f t="shared" si="11"/>
        <v>88.51</v>
      </c>
      <c r="DC6" s="35">
        <f t="shared" si="11"/>
        <v>82.92</v>
      </c>
      <c r="DD6" s="35">
        <f t="shared" si="11"/>
        <v>79.989999999999995</v>
      </c>
      <c r="DE6" s="35">
        <f t="shared" si="11"/>
        <v>79.98</v>
      </c>
      <c r="DF6" s="35">
        <f t="shared" si="11"/>
        <v>80.8</v>
      </c>
      <c r="DG6" s="35">
        <f t="shared" si="11"/>
        <v>79.2</v>
      </c>
      <c r="DH6" s="34" t="str">
        <f>IF(DH7="","",IF(DH7="-","【-】","【"&amp;SUBSTITUTE(TEXT(DH7,"#,##0.00"),"-","△")&amp;"】"))</f>
        <v>【79.94】</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0.18</v>
      </c>
      <c r="EK6" s="35">
        <f t="shared" si="14"/>
        <v>0.01</v>
      </c>
      <c r="EL6" s="35">
        <f t="shared" si="14"/>
        <v>0.09</v>
      </c>
      <c r="EM6" s="35">
        <f t="shared" si="14"/>
        <v>0.02</v>
      </c>
      <c r="EN6" s="35">
        <f t="shared" si="14"/>
        <v>0.01</v>
      </c>
      <c r="EO6" s="34" t="str">
        <f>IF(EO7="","",IF(EO7="-","【-】","【"&amp;SUBSTITUTE(TEXT(EO7,"#,##0.00"),"-","△")&amp;"】"))</f>
        <v>【0.01】</v>
      </c>
    </row>
    <row r="7" spans="1:145" s="36" customFormat="1" x14ac:dyDescent="0.15">
      <c r="A7" s="28"/>
      <c r="B7" s="37">
        <v>2019</v>
      </c>
      <c r="C7" s="37">
        <v>262129</v>
      </c>
      <c r="D7" s="37">
        <v>47</v>
      </c>
      <c r="E7" s="37">
        <v>17</v>
      </c>
      <c r="F7" s="37">
        <v>6</v>
      </c>
      <c r="G7" s="37">
        <v>0</v>
      </c>
      <c r="H7" s="37" t="s">
        <v>98</v>
      </c>
      <c r="I7" s="37" t="s">
        <v>99</v>
      </c>
      <c r="J7" s="37" t="s">
        <v>100</v>
      </c>
      <c r="K7" s="37" t="s">
        <v>101</v>
      </c>
      <c r="L7" s="37" t="s">
        <v>102</v>
      </c>
      <c r="M7" s="37" t="s">
        <v>103</v>
      </c>
      <c r="N7" s="38" t="s">
        <v>104</v>
      </c>
      <c r="O7" s="38" t="s">
        <v>105</v>
      </c>
      <c r="P7" s="38">
        <v>0.27</v>
      </c>
      <c r="Q7" s="38">
        <v>100.66</v>
      </c>
      <c r="R7" s="38">
        <v>3196</v>
      </c>
      <c r="S7" s="38">
        <v>54381</v>
      </c>
      <c r="T7" s="38">
        <v>501.44</v>
      </c>
      <c r="U7" s="38">
        <v>108.45</v>
      </c>
      <c r="V7" s="38">
        <v>148</v>
      </c>
      <c r="W7" s="38">
        <v>0.03</v>
      </c>
      <c r="X7" s="38">
        <v>4933.33</v>
      </c>
      <c r="Y7" s="38">
        <v>88.66</v>
      </c>
      <c r="Z7" s="38">
        <v>64.540000000000006</v>
      </c>
      <c r="AA7" s="38">
        <v>74.459999999999994</v>
      </c>
      <c r="AB7" s="38">
        <v>70.650000000000006</v>
      </c>
      <c r="AC7" s="38">
        <v>72.22</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1356.09</v>
      </c>
      <c r="BG7" s="38">
        <v>1782.11</v>
      </c>
      <c r="BH7" s="38">
        <v>1499.18</v>
      </c>
      <c r="BI7" s="38">
        <v>1401.39</v>
      </c>
      <c r="BJ7" s="38">
        <v>1399.31</v>
      </c>
      <c r="BK7" s="38">
        <v>1029.24</v>
      </c>
      <c r="BL7" s="38">
        <v>1063.93</v>
      </c>
      <c r="BM7" s="38">
        <v>1060.8599999999999</v>
      </c>
      <c r="BN7" s="38">
        <v>1006.65</v>
      </c>
      <c r="BO7" s="38">
        <v>998.42</v>
      </c>
      <c r="BP7" s="38">
        <v>953.26</v>
      </c>
      <c r="BQ7" s="38">
        <v>28.55</v>
      </c>
      <c r="BR7" s="38">
        <v>30.42</v>
      </c>
      <c r="BS7" s="38">
        <v>52.93</v>
      </c>
      <c r="BT7" s="38">
        <v>47.75</v>
      </c>
      <c r="BU7" s="38">
        <v>48.09</v>
      </c>
      <c r="BV7" s="38">
        <v>43.13</v>
      </c>
      <c r="BW7" s="38">
        <v>46.26</v>
      </c>
      <c r="BX7" s="38">
        <v>45.81</v>
      </c>
      <c r="BY7" s="38">
        <v>43.43</v>
      </c>
      <c r="BZ7" s="38">
        <v>41.41</v>
      </c>
      <c r="CA7" s="38">
        <v>45.31</v>
      </c>
      <c r="CB7" s="38">
        <v>565.64</v>
      </c>
      <c r="CC7" s="38">
        <v>528.82000000000005</v>
      </c>
      <c r="CD7" s="38">
        <v>305.74</v>
      </c>
      <c r="CE7" s="38">
        <v>339.02</v>
      </c>
      <c r="CF7" s="38">
        <v>309.37</v>
      </c>
      <c r="CG7" s="38">
        <v>392.03</v>
      </c>
      <c r="CH7" s="38">
        <v>376.4</v>
      </c>
      <c r="CI7" s="38">
        <v>383.92</v>
      </c>
      <c r="CJ7" s="38">
        <v>400.44</v>
      </c>
      <c r="CK7" s="38">
        <v>417.56</v>
      </c>
      <c r="CL7" s="38">
        <v>379.91</v>
      </c>
      <c r="CM7" s="38">
        <v>38.130000000000003</v>
      </c>
      <c r="CN7" s="38">
        <v>38.130000000000003</v>
      </c>
      <c r="CO7" s="38">
        <v>35.25</v>
      </c>
      <c r="CP7" s="38">
        <v>37.409999999999997</v>
      </c>
      <c r="CQ7" s="38">
        <v>33.81</v>
      </c>
      <c r="CR7" s="38">
        <v>35.64</v>
      </c>
      <c r="CS7" s="38">
        <v>33.729999999999997</v>
      </c>
      <c r="CT7" s="38">
        <v>33.21</v>
      </c>
      <c r="CU7" s="38">
        <v>32.229999999999997</v>
      </c>
      <c r="CV7" s="38">
        <v>32.479999999999997</v>
      </c>
      <c r="CW7" s="38">
        <v>33.67</v>
      </c>
      <c r="CX7" s="38">
        <v>89.16</v>
      </c>
      <c r="CY7" s="38">
        <v>89.03</v>
      </c>
      <c r="CZ7" s="38">
        <v>88.89</v>
      </c>
      <c r="DA7" s="38">
        <v>88.74</v>
      </c>
      <c r="DB7" s="38">
        <v>88.51</v>
      </c>
      <c r="DC7" s="38">
        <v>82.92</v>
      </c>
      <c r="DD7" s="38">
        <v>79.989999999999995</v>
      </c>
      <c r="DE7" s="38">
        <v>79.98</v>
      </c>
      <c r="DF7" s="38">
        <v>80.8</v>
      </c>
      <c r="DG7" s="38">
        <v>79.2</v>
      </c>
      <c r="DH7" s="38">
        <v>79.94</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0.18</v>
      </c>
      <c r="EK7" s="38">
        <v>0.01</v>
      </c>
      <c r="EL7" s="38">
        <v>0.09</v>
      </c>
      <c r="EM7" s="38">
        <v>0.02</v>
      </c>
      <c r="EN7" s="38">
        <v>0.01</v>
      </c>
      <c r="EO7" s="38">
        <v>0.01</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113</v>
      </c>
      <c r="D13" t="s">
        <v>113</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清水 聡子</dc:creator>
  <cp:lastModifiedBy>清水 聡子</cp:lastModifiedBy>
  <cp:lastPrinted>2021-02-05T09:33:21Z</cp:lastPrinted>
  <dcterms:created xsi:type="dcterms:W3CDTF">2021-02-05T08:31:59Z</dcterms:created>
  <dcterms:modified xsi:type="dcterms:W3CDTF">2021-02-05T09:33:21Z</dcterms:modified>
</cp:coreProperties>
</file>