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総務部\財政課\財政係\決算統計\令和元年度決算統計\22　R1 地方公営企業決算状況調査（通知・照会）\R3.1.14【依頼】公営企業に係る「経営比較分析表」（令和元年度決算）の分析等について\2. 庁内照会・回答\回答\"/>
    </mc:Choice>
  </mc:AlternateContent>
  <xr:revisionPtr revIDLastSave="0" documentId="13_ncr:1_{D3C2285F-3710-4EC6-9590-EAA9F723F475}" xr6:coauthVersionLast="36" xr6:coauthVersionMax="36" xr10:uidLastSave="{00000000-0000-0000-0000-000000000000}"/>
  <workbookProtection workbookAlgorithmName="SHA-512" workbookHashValue="yexWCZzWAzbRw9eb4we1rdZpoFeD1Ad3tXMM4/twc/wrZbTxq8mWhBotNUzHCyBtob2kVQqLGFNUHNgx43DvSQ==" workbookSaltValue="FmM9gr4g0SNKva3vC8vcAQ==" workbookSpinCount="100000" lockStructure="1"/>
  <bookViews>
    <workbookView xWindow="0" yWindow="0" windowWidth="28800" windowHeight="113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W10" i="4"/>
  <c r="BB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<sst xmlns="http://schemas.openxmlformats.org/spreadsheetml/2006/main" count="236" uniqueCount="119">
  <si>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</si>
  <si>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</si>
  <si>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</si>
  <si>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</si>
  <si>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</si>
  <si>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</si>
  <si>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</si>
  <si>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</si>
  <si>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</si>
  <si>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</si>
  <si>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</si>
  <si>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</si>
  <si>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</si>
  <si>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</si>
  <si>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</si>
  <si>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</si>
  <si>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</si>
  <si>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</si>
  <si>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</si>
  <si>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</si>
  <si>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</si>
  <si>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</si>
  <si>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</si>
  <si>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</si>
  <si>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</si>
  <si>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</si>
  <si>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</si>
  <si>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</si>
  <si>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</si>
  <si>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</si>
  <si>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</si>
  <si>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</si>
  <si>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</si>
  <si>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</si>
  <si>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</si>
  <si>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</si>
  <si>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</si>
  <si>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</si>
  <si>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</si>
  <si>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</si>
  <si>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</si>
  <si>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</si>
  <si>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</si>
  <si>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</si>
  <si>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</si>
  <si>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</si>
  <si>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</si>
  <si>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</si>
  <si>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</si>
  <si>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</si>
  <si>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</si>
  <si>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</si>
  <si>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</si>
  <si>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</si>
  <si>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</si>
  <si>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</si>
  <si>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</si>
  <si>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</si>
  <si>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</si>
  <si>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</si>
  <si>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</si>
  <si>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</si>
  <si>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</si>
  <si>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</si>
  <si>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</si>
  <si>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</si>
  <si>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</si>
  <si>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</si>
  <si>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</si>
  <si>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</si>
  <si>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</si>
  <si>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</si>
  <si>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</si>
  <si>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</si>
  <si>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</si>
  <si>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</si>
  <si>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</si>
  <si>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</si>
  <si>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</si>
  <si>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</si>
  <si>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</si>
  <si>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</si>
  <si>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</si>
  <si>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</si>
  <si>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</si>
  <si>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</si>
  <si>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</si>
  <si>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</si>
  <si>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</si>
  <si>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</si>
  <si>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</si>
  <si>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</si>
  <si>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</si>
  <si>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</si>
  <si>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</si>
  <si>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</si>
  <si>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</si>
  <si>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</si>
  <si>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</si>
  <si>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</si>
  <si>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</si>
  <si>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</si>
  <si>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</si>
  <si>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</si>
  <si>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</si>
  <si>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</si>
  <si>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</si>
  <si>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</si>
  <si>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</si>
  <si>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</si>
  <si>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</si>
  <si>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</si>
  <si>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</si>
  <si>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</si>
  <si>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</si>
  <si>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</si>
  <si>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公共下水道事業は未普及地区の下水道管の整備を年々進めている段階で、令和元年度末での整備率は77.2％、水洗化率は58.0％である。
　平成29年度より、他会計繰入金の算出方法を見直した結果、収益的収支比率及び経費回収率の増加、汚水処理原価の減少となった。
　その他、整備の拡大による下水道接続人口の向上が見られる。
　一方で、整備途中のため事業費にかかる企業債の借入額が大きく、また、水洗化率や施設利用率が低いため、料金収入が少なく、さらに未利用等平準化債を借りていることにより企業債残高が下がらないため、企業債残高対事業規模比率が類似団体平均と比較し高くなっている。
　類似団体平均値と比較し、まだ経費回収率が低く汚水処理原価が高いことからも、下水道への接続推進により水洗化を進め、経営の健全性・効率性の改善を図る必要がある。</t>
    <rPh sb="34" eb="36">
      <t>レイワ</t>
    </rPh>
    <rPh sb="36" eb="37">
      <t>モト</t>
    </rPh>
    <rPh sb="68" eb="70">
      <t>ヘイセイ</t>
    </rPh>
    <rPh sb="72" eb="74">
      <t>ネンド</t>
    </rPh>
    <rPh sb="153" eb="154">
      <t>ミ</t>
    </rPh>
    <rPh sb="164" eb="166">
      <t>セイビ</t>
    </rPh>
    <rPh sb="166" eb="168">
      <t>トチュウ</t>
    </rPh>
    <rPh sb="171" eb="174">
      <t>ジギョウヒ</t>
    </rPh>
    <rPh sb="178" eb="180">
      <t>キギョウ</t>
    </rPh>
    <rPh sb="180" eb="181">
      <t>サイ</t>
    </rPh>
    <rPh sb="182" eb="183">
      <t>カ</t>
    </rPh>
    <rPh sb="183" eb="184">
      <t>イ</t>
    </rPh>
    <rPh sb="184" eb="185">
      <t>ガク</t>
    </rPh>
    <rPh sb="186" eb="187">
      <t>オオ</t>
    </rPh>
    <phoneticPr fontId="4"/>
  </si>
  <si>
    <t>　供用開始時期の早い施設でも平成13年であり、目立った施設の老朽化は発生していないが、供用開始後19年が経過しており、今後、設備の更新費用が増加することから、長寿命化対策の取り組みを継続して実施する。
　管渠については、耐用年数を50年と見込んでおり、当面老朽化の問題はないと考えている。</t>
    <rPh sb="5" eb="7">
      <t>ジキ</t>
    </rPh>
    <rPh sb="126" eb="128">
      <t>トウメン</t>
    </rPh>
    <phoneticPr fontId="4"/>
  </si>
  <si>
    <t>　整備事業での支出増加や今後の維持管理費の増加に対し、使用料収入の増加を図ることが必要であり、このため下水道接続人口の増加に取り組むとともに、3年毎に使用料の見直しの検討を行っている。
　なお、令和2年4月より、地方公営企業（法適用）へ移行している。</t>
    <rPh sb="97" eb="99">
      <t>レイワ</t>
    </rPh>
    <rPh sb="100" eb="101">
      <t>ネン</t>
    </rPh>
    <rPh sb="106" eb="112">
      <t>チホウコウエイキギョウ</t>
    </rPh>
    <rPh sb="113" eb="114">
      <t>ホウ</t>
    </rPh>
    <rPh sb="114" eb="116">
      <t>テキヨウ</t>
    </rPh>
    <rPh sb="118" eb="120">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</si>
</sst>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1.57</c:v>
                </c:pt>
                <c:pt idx="4" formatCode="#,##0.00;&quot;△&quot;#,##0.00;&quot;-&quot;">
                  <c:v>2.5499999999999998</c:v>
                </c:pt>
              </c:numCache>
            </c:numRef>
          </c:val>
          <c:extLst>
            <c:ext xmlns:c16="http://schemas.microsoft.com/office/drawing/2014/chart" uri="{C3380CC4-5D6E-409C-BE32-E72D297353CC}">
              <c16:uniqueId val="{00000000-EAA7-46E9-9015-7737736E88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0.15</c:v>
                </c:pt>
                <c:pt idx="2">
                  <c:v>0.16</c:v>
                </c:pt>
                <c:pt idx="3">
                  <c:v>0.13</c:v>
                </c:pt>
                <c:pt idx="4">
                  <c:v>0.15</c:v>
                </c:pt>
              </c:numCache>
            </c:numRef>
          </c:val>
          <c:smooth val="0"/>
          <c:extLst>
            <c:ext xmlns:c16="http://schemas.microsoft.com/office/drawing/2014/chart" uri="{C3380CC4-5D6E-409C-BE32-E72D297353CC}">
              <c16:uniqueId val="{00000001-EAA7-46E9-9015-7737736E88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37.700000000000003</c:v>
                </c:pt>
                <c:pt idx="1">
                  <c:v>35.92</c:v>
                </c:pt>
                <c:pt idx="2">
                  <c:v>39.67</c:v>
                </c:pt>
                <c:pt idx="3">
                  <c:v>41.31</c:v>
                </c:pt>
                <c:pt idx="4">
                  <c:v>42.08</c:v>
                </c:pt>
              </c:numCache>
            </c:numRef>
          </c:val>
          <c:extLst>
            <c:ext xmlns:c16="http://schemas.microsoft.com/office/drawing/2014/chart" uri="{C3380CC4-5D6E-409C-BE32-E72D297353CC}">
              <c16:uniqueId val="{00000000-3807-47FA-A0AE-C6263F387B6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53.51</c:v>
                </c:pt>
                <c:pt idx="2">
                  <c:v>53.5</c:v>
                </c:pt>
                <c:pt idx="3">
                  <c:v>52.58</c:v>
                </c:pt>
                <c:pt idx="4">
                  <c:v>50.94</c:v>
                </c:pt>
              </c:numCache>
            </c:numRef>
          </c:val>
          <c:smooth val="0"/>
          <c:extLst>
            <c:ext xmlns:c16="http://schemas.microsoft.com/office/drawing/2014/chart" uri="{C3380CC4-5D6E-409C-BE32-E72D297353CC}">
              <c16:uniqueId val="{00000001-3807-47FA-A0AE-C6263F387B6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48.41</c:v>
                </c:pt>
                <c:pt idx="1">
                  <c:v>50.58</c:v>
                </c:pt>
                <c:pt idx="2">
                  <c:v>53.91</c:v>
                </c:pt>
                <c:pt idx="3">
                  <c:v>55.78</c:v>
                </c:pt>
                <c:pt idx="4">
                  <c:v>57.99</c:v>
                </c:pt>
              </c:numCache>
            </c:numRef>
          </c:val>
          <c:extLst>
            <c:ext xmlns:c16="http://schemas.microsoft.com/office/drawing/2014/chart" uri="{C3380CC4-5D6E-409C-BE32-E72D297353CC}">
              <c16:uniqueId val="{00000000-5E45-4415-8027-741DB8992CB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83.91</c:v>
                </c:pt>
                <c:pt idx="2">
                  <c:v>83.51</c:v>
                </c:pt>
                <c:pt idx="3">
                  <c:v>83.02</c:v>
                </c:pt>
                <c:pt idx="4">
                  <c:v>82.55</c:v>
                </c:pt>
              </c:numCache>
            </c:numRef>
          </c:val>
          <c:smooth val="0"/>
          <c:extLst>
            <c:ext xmlns:c16="http://schemas.microsoft.com/office/drawing/2014/chart" uri="{C3380CC4-5D6E-409C-BE32-E72D297353CC}">
              <c16:uniqueId val="{00000001-5E45-4415-8027-741DB8992CB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36.21</c:v>
                </c:pt>
                <c:pt idx="1">
                  <c:v>34.33</c:v>
                </c:pt>
                <c:pt idx="2">
                  <c:v>65.08</c:v>
                </c:pt>
                <c:pt idx="3">
                  <c:v>65.8</c:v>
                </c:pt>
                <c:pt idx="4">
                  <c:v>53.09</c:v>
                </c:pt>
              </c:numCache>
            </c:numRef>
          </c:val>
          <c:extLst>
            <c:ext xmlns:c16="http://schemas.microsoft.com/office/drawing/2014/chart" uri="{C3380CC4-5D6E-409C-BE32-E72D297353CC}">
              <c16:uniqueId val="{00000000-3189-44B1-8A39-2CABA06CAC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89-44B1-8A39-2CABA06CAC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C1-4927-9B74-1B3AD068CE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C1-4927-9B74-1B3AD068CE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92-4CF4-A37C-F4B6230DFB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92-4CF4-A37C-F4B6230DFB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E3-4F02-B71B-DE08221F94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E3-4F02-B71B-DE08221F94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09-4E4D-9F3A-2C1915D923D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09-4E4D-9F3A-2C1915D923D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6026.01</c:v>
                </c:pt>
                <c:pt idx="1">
                  <c:v>7503.01</c:v>
                </c:pt>
                <c:pt idx="2">
                  <c:v>6597.43</c:v>
                </c:pt>
                <c:pt idx="3">
                  <c:v>6361.08</c:v>
                </c:pt>
                <c:pt idx="4">
                  <c:v>6759.64</c:v>
                </c:pt>
              </c:numCache>
            </c:numRef>
          </c:val>
          <c:extLst>
            <c:ext xmlns:c16="http://schemas.microsoft.com/office/drawing/2014/chart" uri="{C3380CC4-5D6E-409C-BE32-E72D297353CC}">
              <c16:uniqueId val="{00000000-485B-4C28-826B-C8E3B2C33F3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1111.31</c:v>
                </c:pt>
                <c:pt idx="2">
                  <c:v>966.33</c:v>
                </c:pt>
                <c:pt idx="3">
                  <c:v>958.81</c:v>
                </c:pt>
                <c:pt idx="4">
                  <c:v>1001.3</c:v>
                </c:pt>
              </c:numCache>
            </c:numRef>
          </c:val>
          <c:smooth val="0"/>
          <c:extLst>
            <c:ext xmlns:c16="http://schemas.microsoft.com/office/drawing/2014/chart" uri="{C3380CC4-5D6E-409C-BE32-E72D297353CC}">
              <c16:uniqueId val="{00000001-485B-4C28-826B-C8E3B2C33F3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26.64</c:v>
                </c:pt>
                <c:pt idx="1">
                  <c:v>28.15</c:v>
                </c:pt>
                <c:pt idx="2">
                  <c:v>71.540000000000006</c:v>
                </c:pt>
                <c:pt idx="3">
                  <c:v>75</c:v>
                </c:pt>
                <c:pt idx="4">
                  <c:v>70.900000000000006</c:v>
                </c:pt>
              </c:numCache>
            </c:numRef>
          </c:val>
          <c:extLst>
            <c:ext xmlns:c16="http://schemas.microsoft.com/office/drawing/2014/chart" uri="{C3380CC4-5D6E-409C-BE32-E72D297353CC}">
              <c16:uniqueId val="{00000000-9214-4E0C-ACFE-BB1A3F2331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9214-4E0C-ACFE-BB1A3F2331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596.24</c:v>
                </c:pt>
                <c:pt idx="1">
                  <c:v>564.80999999999995</c:v>
                </c:pt>
                <c:pt idx="2">
                  <c:v>220.17</c:v>
                </c:pt>
                <c:pt idx="3">
                  <c:v>209.36</c:v>
                </c:pt>
                <c:pt idx="4">
                  <c:v>206.39</c:v>
                </c:pt>
              </c:numCache>
            </c:numRef>
          </c:val>
          <c:extLst>
            <c:ext xmlns:c16="http://schemas.microsoft.com/office/drawing/2014/chart" uri="{C3380CC4-5D6E-409C-BE32-E72D297353CC}">
              <c16:uniqueId val="{00000000-B5DC-4440-85C3-612816886AA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207.96</c:v>
                </c:pt>
                <c:pt idx="2">
                  <c:v>194.31</c:v>
                </c:pt>
                <c:pt idx="3">
                  <c:v>190.99</c:v>
                </c:pt>
                <c:pt idx="4">
                  <c:v>187.55</c:v>
                </c:pt>
              </c:numCache>
            </c:numRef>
          </c:val>
          <c:smooth val="0"/>
          <c:extLst>
            <c:ext xmlns:c16="http://schemas.microsoft.com/office/drawing/2014/chart" uri="{C3380CC4-5D6E-409C-BE32-E72D297353CC}">
              <c16:uniqueId val="{00000001-B5DC-4440-85C3-612816886AA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京都府　京丹後市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5">
        <f>データ!S6</f>
        <v>54381</v>
      </c>
      <c r="AM8" s="75"/>
      <c r="AN8" s="75"/>
      <c r="AO8" s="75"/>
      <c r="AP8" s="75"/>
      <c r="AQ8" s="75"/>
      <c r="AR8" s="75"/>
      <c r="AS8" s="75"/>
      <c r="AT8" s="74">
        <f>データ!T6</f>
        <v>501.44</v>
      </c>
      <c r="AU8" s="74"/>
      <c r="AV8" s="74"/>
      <c r="AW8" s="74"/>
      <c r="AX8" s="74"/>
      <c r="AY8" s="74"/>
      <c r="AZ8" s="74"/>
      <c r="BA8" s="74"/>
      <c r="BB8" s="74">
        <f>データ!U6</f>
        <v>108.45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37.33</v>
      </c>
      <c r="Q10" s="74"/>
      <c r="R10" s="74"/>
      <c r="S10" s="74"/>
      <c r="T10" s="74"/>
      <c r="U10" s="74"/>
      <c r="V10" s="74"/>
      <c r="W10" s="74">
        <f>データ!Q6</f>
        <v>102.84</v>
      </c>
      <c r="X10" s="74"/>
      <c r="Y10" s="74"/>
      <c r="Z10" s="74"/>
      <c r="AA10" s="74"/>
      <c r="AB10" s="74"/>
      <c r="AC10" s="74"/>
      <c r="AD10" s="75">
        <f>データ!R6</f>
        <v>3196</v>
      </c>
      <c r="AE10" s="75"/>
      <c r="AF10" s="75"/>
      <c r="AG10" s="75"/>
      <c r="AH10" s="75"/>
      <c r="AI10" s="75"/>
      <c r="AJ10" s="75"/>
      <c r="AK10" s="2"/>
      <c r="AL10" s="75">
        <f>データ!V6</f>
        <v>20162</v>
      </c>
      <c r="AM10" s="75"/>
      <c r="AN10" s="75"/>
      <c r="AO10" s="75"/>
      <c r="AP10" s="75"/>
      <c r="AQ10" s="75"/>
      <c r="AR10" s="75"/>
      <c r="AS10" s="75"/>
      <c r="AT10" s="74">
        <f>データ!W6</f>
        <v>7.86</v>
      </c>
      <c r="AU10" s="74"/>
      <c r="AV10" s="74"/>
      <c r="AW10" s="74"/>
      <c r="AX10" s="74"/>
      <c r="AY10" s="74"/>
      <c r="AZ10" s="74"/>
      <c r="BA10" s="74"/>
      <c r="BB10" s="74">
        <f>データ!X6</f>
        <v>2565.14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GmRwtYGYe326k/6lC+g1IB1bqRF4APzEdpyCXKPtJIQDQYgDn1yhIpGEETcC51wbXVMwfrzVpSLLJ/i9mgRzTg==" saltValue="uvNQym6jFIBGM3V80C6h9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262129</v>
      </c>
      <c r="D6" s="33">
        <f t="shared" si="3"/>
        <v>47</v>
      </c>
      <c r="E6" s="33">
        <f t="shared" si="3"/>
        <v>17</v>
      </c>
      <c r="F6" s="33">
        <f t="shared" si="3"/>
        <v>1</v>
      </c>
      <c r="G6" s="33">
        <f t="shared" si="3"/>
        <v>0</v>
      </c>
      <c r="H6" s="33" t="str">
        <f t="shared" si="3"/>
        <v>京都府　京丹後市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37.33</v>
      </c>
      <c r="Q6" s="34">
        <f t="shared" si="3"/>
        <v>102.84</v>
      </c>
      <c r="R6" s="34">
        <f t="shared" si="3"/>
        <v>3196</v>
      </c>
      <c r="S6" s="34">
        <f t="shared" si="3"/>
        <v>54381</v>
      </c>
      <c r="T6" s="34">
        <f t="shared" si="3"/>
        <v>501.44</v>
      </c>
      <c r="U6" s="34">
        <f t="shared" si="3"/>
        <v>108.45</v>
      </c>
      <c r="V6" s="34">
        <f t="shared" si="3"/>
        <v>20162</v>
      </c>
      <c r="W6" s="34">
        <f t="shared" si="3"/>
        <v>7.86</v>
      </c>
      <c r="X6" s="34">
        <f t="shared" si="3"/>
        <v>2565.14</v>
      </c>
      <c r="Y6" s="35">
        <f>IF(Y7="",NA(),Y7)</f>
        <v>36.21</v>
      </c>
      <c r="Z6" s="35">
        <f t="shared" ref="Z6:AH6" si="4">IF(Z7="",NA(),Z7)</f>
        <v>34.33</v>
      </c>
      <c r="AA6" s="35">
        <f t="shared" si="4"/>
        <v>65.08</v>
      </c>
      <c r="AB6" s="35">
        <f t="shared" si="4"/>
        <v>65.8</v>
      </c>
      <c r="AC6" s="35">
        <f t="shared" si="4"/>
        <v>53.09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6026.01</v>
      </c>
      <c r="BG6" s="35">
        <f t="shared" ref="BG6:BO6" si="7">IF(BG7="",NA(),BG7)</f>
        <v>7503.01</v>
      </c>
      <c r="BH6" s="35">
        <f t="shared" si="7"/>
        <v>6597.43</v>
      </c>
      <c r="BI6" s="35">
        <f t="shared" si="7"/>
        <v>6361.08</v>
      </c>
      <c r="BJ6" s="35">
        <f t="shared" si="7"/>
        <v>6759.64</v>
      </c>
      <c r="BK6" s="35">
        <f t="shared" si="7"/>
        <v>1240.1600000000001</v>
      </c>
      <c r="BL6" s="35">
        <f t="shared" si="7"/>
        <v>1111.31</v>
      </c>
      <c r="BM6" s="35">
        <f t="shared" si="7"/>
        <v>966.33</v>
      </c>
      <c r="BN6" s="35">
        <f t="shared" si="7"/>
        <v>958.81</v>
      </c>
      <c r="BO6" s="35">
        <f t="shared" si="7"/>
        <v>1001.3</v>
      </c>
      <c r="BP6" s="34" t="str">
        <f>IF(BP7="","",IF(BP7="-","【-】","【"&amp;SUBSTITUTE(TEXT(BP7,"#,##0.00"),"-","△")&amp;"】"))</f>
        <v>【682.51】</v>
      </c>
      <c r="BQ6" s="35">
        <f>IF(BQ7="",NA(),BQ7)</f>
        <v>26.64</v>
      </c>
      <c r="BR6" s="35">
        <f t="shared" ref="BR6:BZ6" si="8">IF(BR7="",NA(),BR7)</f>
        <v>28.15</v>
      </c>
      <c r="BS6" s="35">
        <f t="shared" si="8"/>
        <v>71.540000000000006</v>
      </c>
      <c r="BT6" s="35">
        <f t="shared" si="8"/>
        <v>75</v>
      </c>
      <c r="BU6" s="35">
        <f t="shared" si="8"/>
        <v>70.900000000000006</v>
      </c>
      <c r="BV6" s="35">
        <f t="shared" si="8"/>
        <v>60.17</v>
      </c>
      <c r="BW6" s="35">
        <f t="shared" si="8"/>
        <v>75.540000000000006</v>
      </c>
      <c r="BX6" s="35">
        <f t="shared" si="8"/>
        <v>81.739999999999995</v>
      </c>
      <c r="BY6" s="35">
        <f t="shared" si="8"/>
        <v>82.88</v>
      </c>
      <c r="BZ6" s="35">
        <f t="shared" si="8"/>
        <v>81.88</v>
      </c>
      <c r="CA6" s="34" t="str">
        <f>IF(CA7="","",IF(CA7="-","【-】","【"&amp;SUBSTITUTE(TEXT(CA7,"#,##0.00"),"-","△")&amp;"】"))</f>
        <v>【100.34】</v>
      </c>
      <c r="CB6" s="35">
        <f>IF(CB7="",NA(),CB7)</f>
        <v>596.24</v>
      </c>
      <c r="CC6" s="35">
        <f t="shared" ref="CC6:CK6" si="9">IF(CC7="",NA(),CC7)</f>
        <v>564.80999999999995</v>
      </c>
      <c r="CD6" s="35">
        <f t="shared" si="9"/>
        <v>220.17</v>
      </c>
      <c r="CE6" s="35">
        <f t="shared" si="9"/>
        <v>209.36</v>
      </c>
      <c r="CF6" s="35">
        <f t="shared" si="9"/>
        <v>206.39</v>
      </c>
      <c r="CG6" s="35">
        <f t="shared" si="9"/>
        <v>281.52999999999997</v>
      </c>
      <c r="CH6" s="35">
        <f t="shared" si="9"/>
        <v>207.96</v>
      </c>
      <c r="CI6" s="35">
        <f t="shared" si="9"/>
        <v>194.31</v>
      </c>
      <c r="CJ6" s="35">
        <f t="shared" si="9"/>
        <v>190.99</v>
      </c>
      <c r="CK6" s="35">
        <f t="shared" si="9"/>
        <v>187.55</v>
      </c>
      <c r="CL6" s="34" t="str">
        <f>IF(CL7="","",IF(CL7="-","【-】","【"&amp;SUBSTITUTE(TEXT(CL7,"#,##0.00"),"-","△")&amp;"】"))</f>
        <v>【136.15】</v>
      </c>
      <c r="CM6" s="35">
        <f>IF(CM7="",NA(),CM7)</f>
        <v>37.700000000000003</v>
      </c>
      <c r="CN6" s="35">
        <f t="shared" ref="CN6:CV6" si="10">IF(CN7="",NA(),CN7)</f>
        <v>35.92</v>
      </c>
      <c r="CO6" s="35">
        <f t="shared" si="10"/>
        <v>39.67</v>
      </c>
      <c r="CP6" s="35">
        <f t="shared" si="10"/>
        <v>41.31</v>
      </c>
      <c r="CQ6" s="35">
        <f t="shared" si="10"/>
        <v>42.08</v>
      </c>
      <c r="CR6" s="35">
        <f t="shared" si="10"/>
        <v>44.89</v>
      </c>
      <c r="CS6" s="35">
        <f t="shared" si="10"/>
        <v>53.51</v>
      </c>
      <c r="CT6" s="35">
        <f t="shared" si="10"/>
        <v>53.5</v>
      </c>
      <c r="CU6" s="35">
        <f t="shared" si="10"/>
        <v>52.58</v>
      </c>
      <c r="CV6" s="35">
        <f t="shared" si="10"/>
        <v>50.94</v>
      </c>
      <c r="CW6" s="34" t="str">
        <f>IF(CW7="","",IF(CW7="-","【-】","【"&amp;SUBSTITUTE(TEXT(CW7,"#,##0.00"),"-","△")&amp;"】"))</f>
        <v>【59.64】</v>
      </c>
      <c r="CX6" s="35">
        <f>IF(CX7="",NA(),CX7)</f>
        <v>48.41</v>
      </c>
      <c r="CY6" s="35">
        <f t="shared" ref="CY6:DG6" si="11">IF(CY7="",NA(),CY7)</f>
        <v>50.58</v>
      </c>
      <c r="CZ6" s="35">
        <f t="shared" si="11"/>
        <v>53.91</v>
      </c>
      <c r="DA6" s="35">
        <f t="shared" si="11"/>
        <v>55.78</v>
      </c>
      <c r="DB6" s="35">
        <f t="shared" si="11"/>
        <v>57.99</v>
      </c>
      <c r="DC6" s="35">
        <f t="shared" si="11"/>
        <v>64.89</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1.57</v>
      </c>
      <c r="EI6" s="35">
        <f t="shared" si="14"/>
        <v>2.5499999999999998</v>
      </c>
      <c r="EJ6" s="35">
        <f t="shared" si="14"/>
        <v>0.33</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262129</v>
      </c>
      <c r="D7" s="37">
        <v>47</v>
      </c>
      <c r="E7" s="37">
        <v>17</v>
      </c>
      <c r="F7" s="37">
        <v>1</v>
      </c>
      <c r="G7" s="37">
        <v>0</v>
      </c>
      <c r="H7" s="37" t="s">
        <v>98</v>
      </c>
      <c r="I7" s="37" t="s">
        <v>99</v>
      </c>
      <c r="J7" s="37" t="s">
        <v>100</v>
      </c>
      <c r="K7" s="37" t="s">
        <v>101</v>
      </c>
      <c r="L7" s="37" t="s">
        <v>102</v>
      </c>
      <c r="M7" s="37" t="s">
        <v>103</v>
      </c>
      <c r="N7" s="38" t="s">
        <v>104</v>
      </c>
      <c r="O7" s="38" t="s">
        <v>105</v>
      </c>
      <c r="P7" s="38">
        <v>37.33</v>
      </c>
      <c r="Q7" s="38">
        <v>102.84</v>
      </c>
      <c r="R7" s="38">
        <v>3196</v>
      </c>
      <c r="S7" s="38">
        <v>54381</v>
      </c>
      <c r="T7" s="38">
        <v>501.44</v>
      </c>
      <c r="U7" s="38">
        <v>108.45</v>
      </c>
      <c r="V7" s="38">
        <v>20162</v>
      </c>
      <c r="W7" s="38">
        <v>7.86</v>
      </c>
      <c r="X7" s="38">
        <v>2565.14</v>
      </c>
      <c r="Y7" s="38">
        <v>36.21</v>
      </c>
      <c r="Z7" s="38">
        <v>34.33</v>
      </c>
      <c r="AA7" s="38">
        <v>65.08</v>
      </c>
      <c r="AB7" s="38">
        <v>65.8</v>
      </c>
      <c r="AC7" s="38">
        <v>53.09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6026.01</v>
      </c>
      <c r="BG7" s="38">
        <v>7503.01</v>
      </c>
      <c r="BH7" s="38">
        <v>6597.43</v>
      </c>
      <c r="BI7" s="38">
        <v>6361.08</v>
      </c>
      <c r="BJ7" s="38">
        <v>6759.64</v>
      </c>
      <c r="BK7" s="38">
        <v>1240.1600000000001</v>
      </c>
      <c r="BL7" s="38">
        <v>1111.31</v>
      </c>
      <c r="BM7" s="38">
        <v>966.33</v>
      </c>
      <c r="BN7" s="38">
        <v>958.81</v>
      </c>
      <c r="BO7" s="38">
        <v>1001.3</v>
      </c>
      <c r="BP7" s="38">
        <v>682.51</v>
      </c>
      <c r="BQ7" s="38">
        <v>26.64</v>
      </c>
      <c r="BR7" s="38">
        <v>28.15</v>
      </c>
      <c r="BS7" s="38">
        <v>71.540000000000006</v>
      </c>
      <c r="BT7" s="38">
        <v>75</v>
      </c>
      <c r="BU7" s="38">
        <v>70.900000000000006</v>
      </c>
      <c r="BV7" s="38">
        <v>60.17</v>
      </c>
      <c r="BW7" s="38">
        <v>75.540000000000006</v>
      </c>
      <c r="BX7" s="38">
        <v>81.739999999999995</v>
      </c>
      <c r="BY7" s="38">
        <v>82.88</v>
      </c>
      <c r="BZ7" s="38">
        <v>81.88</v>
      </c>
      <c r="CA7" s="38">
        <v>100.34</v>
      </c>
      <c r="CB7" s="38">
        <v>596.24</v>
      </c>
      <c r="CC7" s="38">
        <v>564.80999999999995</v>
      </c>
      <c r="CD7" s="38">
        <v>220.17</v>
      </c>
      <c r="CE7" s="38">
        <v>209.36</v>
      </c>
      <c r="CF7" s="38">
        <v>206.39</v>
      </c>
      <c r="CG7" s="38">
        <v>281.52999999999997</v>
      </c>
      <c r="CH7" s="38">
        <v>207.96</v>
      </c>
      <c r="CI7" s="38">
        <v>194.31</v>
      </c>
      <c r="CJ7" s="38">
        <v>190.99</v>
      </c>
      <c r="CK7" s="38">
        <v>187.55</v>
      </c>
      <c r="CL7" s="38">
        <v>136.15</v>
      </c>
      <c r="CM7" s="38">
        <v>37.700000000000003</v>
      </c>
      <c r="CN7" s="38">
        <v>35.92</v>
      </c>
      <c r="CO7" s="38">
        <v>39.67</v>
      </c>
      <c r="CP7" s="38">
        <v>41.31</v>
      </c>
      <c r="CQ7" s="38">
        <v>42.08</v>
      </c>
      <c r="CR7" s="38">
        <v>44.89</v>
      </c>
      <c r="CS7" s="38">
        <v>53.51</v>
      </c>
      <c r="CT7" s="38">
        <v>53.5</v>
      </c>
      <c r="CU7" s="38">
        <v>52.58</v>
      </c>
      <c r="CV7" s="38">
        <v>50.94</v>
      </c>
      <c r="CW7" s="38">
        <v>59.64</v>
      </c>
      <c r="CX7" s="38">
        <v>48.41</v>
      </c>
      <c r="CY7" s="38">
        <v>50.58</v>
      </c>
      <c r="CZ7" s="38">
        <v>53.91</v>
      </c>
      <c r="DA7" s="38">
        <v>55.78</v>
      </c>
      <c r="DB7" s="38">
        <v>57.99</v>
      </c>
      <c r="DC7" s="38">
        <v>64.89</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1.57</v>
      </c>
      <c r="EI7" s="38">
        <v>2.5499999999999998</v>
      </c>
      <c r="EJ7" s="38">
        <v>0.33</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聡子</dc:creator>
  <cp:lastModifiedBy>清水 聡子</cp:lastModifiedBy>
  <cp:lastPrinted>2021-02-05T08:28:18Z</cp:lastPrinted>
  <dcterms:created xsi:type="dcterms:W3CDTF">2021-02-05T08:28:24Z</dcterms:created>
  <dcterms:modified xsi:type="dcterms:W3CDTF">2021-02-05T09:31:03Z</dcterms:modified>
</cp:coreProperties>
</file>