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総務課\下水道係\旧庶務係\9-1 決算統計\01)決算統計\公営企業に係る「経営比較分析表」（令和元年度決算）の分析等について\回答\"/>
    </mc:Choice>
  </mc:AlternateContent>
  <xr:revisionPtr revIDLastSave="0" documentId="13_ncr:1_{153DCEB7-BA64-4750-B51F-E320A0A63324}" xr6:coauthVersionLast="36" xr6:coauthVersionMax="36" xr10:uidLastSave="{00000000-0000-0000-0000-000000000000}"/>
  <workbookProtection workbookAlgorithmName="SHA-512" workbookHashValue="fc7MJhiSW5LggiqowduVob1CzBxHUgYjNqxy+o154w+j5ER7g4x0fh+nAMNaTAT9EAGlGGdVMK1ob/SxoGsuWg==" workbookSaltValue="h5w/mPcBMfLjcOdkfnHMYA=="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E85" i="4"/>
  <c r="BB10" i="4"/>
  <c r="AD10" i="4"/>
  <c r="P10" i="4"/>
  <c r="B10" i="4"/>
  <c r="BB8" i="4"/>
  <c r="AT8" i="4"/>
  <c r="AL8" i="4"/>
  <c r="AD8" i="4"/>
  <c r="W8" i="4"/>
  <c r="P8" i="4"/>
  <c r="I8" i="4"/>
  <c r="B8" i="4"/>
  <c r="B6" i="4"/>
</calcChain>
</file>

<file path=xl/sharedStrings.xml><?xml version="1.0" encoding="utf-8"?>
<sst xmlns="http://schemas.openxmlformats.org/spreadsheetml/2006/main" count="278" uniqueCount="118">
  <si>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</si>
  <si>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</si>
  <si>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</si>
  <si>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</si>
  <si>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</si>
  <si>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</si>
  <si>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</si>
  <si>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</si>
  <si>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</si>
  <si>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</si>
  <si>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</si>
  <si>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</si>
  <si>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</si>
  <si>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</si>
  <si>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</si>
  <si>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</si>
  <si>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</si>
  <si>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</si>
  <si>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</si>
  <si>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</si>
  <si>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</si>
  <si>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</si>
  <si>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</si>
  <si>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</si>
  <si>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</si>
  <si>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</si>
  <si>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</si>
  <si>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</si>
  <si>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</si>
  <si>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</si>
  <si>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</si>
  <si>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</si>
  <si>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</si>
  <si>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</si>
  <si>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</si>
  <si>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</si>
  <si>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</si>
  <si>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</si>
  <si>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</si>
  <si>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</si>
  <si>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</si>
  <si>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</si>
  <si>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</si>
  <si>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</si>
  <si>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</si>
  <si>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</si>
  <si>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</si>
  <si>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</si>
  <si>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</si>
  <si>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</si>
  <si>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</si>
  <si>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</si>
  <si>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</si>
  <si>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</si>
  <si>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</si>
  <si>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</si>
  <si>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</si>
  <si>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</si>
  <si>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</si>
  <si>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</si>
  <si>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</si>
  <si>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</si>
  <si>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</si>
  <si>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</si>
  <si>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</si>
  <si>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</si>
  <si>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</si>
  <si>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</si>
  <si>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</si>
  <si>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</si>
  <si>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</si>
  <si>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</si>
  <si>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</si>
  <si>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</si>
  <si>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</si>
  <si>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</si>
  <si>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</si>
  <si>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</si>
  <si>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</si>
  <si>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</si>
  <si>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</si>
  <si>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</si>
  <si>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</si>
  <si>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</si>
  <si>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</si>
  <si>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</si>
  <si>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</si>
  <si>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</si>
  <si>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</si>
  <si>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</si>
  <si>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</si>
  <si>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</si>
  <si>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</si>
  <si>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</si>
  <si>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</si>
  <si>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</si>
  <si>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</si>
  <si>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</si>
  <si>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</si>
  <si>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</si>
  <si>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</si>
  <si>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</si>
  <si>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</si>
  <si>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</si>
  <si>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</si>
  <si>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</si>
  <si>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</si>
  <si>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</si>
  <si>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</si>
  <si>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</si>
  <si>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</si>
  <si>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</si>
  <si>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</si>
  <si>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</si>
  <si>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</si>
  <si>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①の経常収支比率は、100％を上回っており、今後も健全経営に努めます。
　③の流動比率は、26.31％と低くなっています。経費削減に努めるとともに、使用料の適正化を図り、資金の確保に努めます。
　④の企業債残高対事業費規模比率は、建設当初から多額の借入れを行ってきたことから類似団体平均、全国平均を大幅に上回っています。これに伴い、⑥の汚水処理原価も同様に平均を上回っています。しかし、償還のピークを迎え、企業債残高が減少していることから、今後は下降すると見込んでいます。
　⑤の経費回収率は、84.04％と類似団体平均、全国平均を下回っており、経費削減に努めるとともに、使用料の適正化を図ります。</t>
    <phoneticPr fontId="4"/>
  </si>
  <si>
    <t>昭和54年度から供用開始し、徐々に老朽化が進んでいます。今後、建設ピークであった平成７年度ごろから平成18年度ごろの下水道施設が老朽化を迎えることから、可能な限り事業量を平準化しつつ計画的に改築更新を行っていきます。
　③の管渠改善率が平均より下回っているのは、現時点では耐用年数を超える施設がないためです。現在は、初期に埋設した下水道管等を中心に老朽化の調査を行い、損傷状況に応じた対策を実施しています。
　なお、①の有形固定資産減価償却率は、平成29年度から企業会計を導入したため、平成29年度は参考値で低くなっていますが、経年により年々増加しています。ストックマネジメント計画に基づき点検・調査を行い、修繕や改築を進めていきます。</t>
    <rPh sb="264" eb="266">
      <t>ケイネン</t>
    </rPh>
    <rPh sb="269" eb="271">
      <t>ネンネン</t>
    </rPh>
    <rPh sb="271" eb="273">
      <t>ゾウカ</t>
    </rPh>
    <rPh sb="289" eb="291">
      <t>ケイカク</t>
    </rPh>
    <rPh sb="292" eb="293">
      <t>モト</t>
    </rPh>
    <rPh sb="295" eb="297">
      <t>テンケン</t>
    </rPh>
    <rPh sb="298" eb="300">
      <t>チョウサ</t>
    </rPh>
    <rPh sb="301" eb="302">
      <t>オコナ</t>
    </rPh>
    <rPh sb="304" eb="306">
      <t>シュウゼン</t>
    </rPh>
    <rPh sb="307" eb="309">
      <t>カイチク</t>
    </rPh>
    <rPh sb="310" eb="311">
      <t>スス</t>
    </rPh>
    <phoneticPr fontId="4"/>
  </si>
  <si>
    <t>本市は、下水道施設の整備を短期間で行ってきたことから、借入額が多額になり、企業債償還金は支出の約4割を占めていますが、令和元年度をピークに減少傾向へ転じる見込みです。
　一方で、初期に埋設した管渠が耐用年数の50年に近づき、今後は、老朽化対策の修繕費など、使用料で賄うべき経費が増加する見込みです。
　なお、令和元年8月に令和2年度から11年度までの10年間を計画期間とする「上下水道ビジョン（経営戦略）」を策定しました。
　今後は、上下水道ビジョンに基づき、計画的な維持更新を進めるとともに、効率的な事業運営に努めます。</t>
    <rPh sb="61" eb="62">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</si>
</sst>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0.05</c:v>
                </c:pt>
                <c:pt idx="3">
                  <c:v>0.06</c:v>
                </c:pt>
                <c:pt idx="4">
                  <c:v>0.08</c:v>
                </c:pt>
              </c:numCache>
            </c:numRef>
          </c:val>
          <c:extLst>
            <c:ext xmlns:c16="http://schemas.microsoft.com/office/drawing/2014/chart" uri="{C3380CC4-5D6E-409C-BE32-E72D297353CC}">
              <c16:uniqueId val="{00000000-9E87-416D-A712-6CB34F86B3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c:v>
                </c:pt>
                <c:pt idx="3">
                  <c:v>0.3</c:v>
                </c:pt>
                <c:pt idx="4">
                  <c:v>0.12</c:v>
                </c:pt>
              </c:numCache>
            </c:numRef>
          </c:val>
          <c:smooth val="0"/>
          <c:extLst>
            <c:ext xmlns:c16="http://schemas.microsoft.com/office/drawing/2014/chart" uri="{C3380CC4-5D6E-409C-BE32-E72D297353CC}">
              <c16:uniqueId val="{00000001-9E87-416D-A712-6CB34F86B3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69-4C6B-BE6C-E6D153C99A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73.599999999999994</c:v>
                </c:pt>
                <c:pt idx="3">
                  <c:v>70.33</c:v>
                </c:pt>
                <c:pt idx="4">
                  <c:v>70.3</c:v>
                </c:pt>
              </c:numCache>
            </c:numRef>
          </c:val>
          <c:smooth val="0"/>
          <c:extLst>
            <c:ext xmlns:c16="http://schemas.microsoft.com/office/drawing/2014/chart" uri="{C3380CC4-5D6E-409C-BE32-E72D297353CC}">
              <c16:uniqueId val="{00000001-9469-4C6B-BE6C-E6D153C99A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99.22</c:v>
                </c:pt>
                <c:pt idx="3">
                  <c:v>99.18</c:v>
                </c:pt>
                <c:pt idx="4">
                  <c:v>99.22</c:v>
                </c:pt>
              </c:numCache>
            </c:numRef>
          </c:val>
          <c:extLst>
            <c:ext xmlns:c16="http://schemas.microsoft.com/office/drawing/2014/chart" uri="{C3380CC4-5D6E-409C-BE32-E72D297353CC}">
              <c16:uniqueId val="{00000000-708C-4CEA-8E5D-5EA8286F64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96.4</c:v>
                </c:pt>
                <c:pt idx="3">
                  <c:v>95.85</c:v>
                </c:pt>
                <c:pt idx="4">
                  <c:v>95.95</c:v>
                </c:pt>
              </c:numCache>
            </c:numRef>
          </c:val>
          <c:smooth val="0"/>
          <c:extLst>
            <c:ext xmlns:c16="http://schemas.microsoft.com/office/drawing/2014/chart" uri="{C3380CC4-5D6E-409C-BE32-E72D297353CC}">
              <c16:uniqueId val="{00000001-708C-4CEA-8E5D-5EA8286F64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100.64</c:v>
                </c:pt>
                <c:pt idx="3">
                  <c:v>97.66</c:v>
                </c:pt>
                <c:pt idx="4">
                  <c:v>102.13</c:v>
                </c:pt>
              </c:numCache>
            </c:numRef>
          </c:val>
          <c:extLst>
            <c:ext xmlns:c16="http://schemas.microsoft.com/office/drawing/2014/chart" uri="{C3380CC4-5D6E-409C-BE32-E72D297353CC}">
              <c16:uniqueId val="{00000000-AE41-489A-80A5-19D365345F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103.88</c:v>
                </c:pt>
                <c:pt idx="3">
                  <c:v>106.41</c:v>
                </c:pt>
                <c:pt idx="4">
                  <c:v>107.34</c:v>
                </c:pt>
              </c:numCache>
            </c:numRef>
          </c:val>
          <c:smooth val="0"/>
          <c:extLst>
            <c:ext xmlns:c16="http://schemas.microsoft.com/office/drawing/2014/chart" uri="{C3380CC4-5D6E-409C-BE32-E72D297353CC}">
              <c16:uniqueId val="{00000001-AE41-489A-80A5-19D365345F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c:v>
                </c:pt>
                <c:pt idx="3">
                  <c:v>7.91</c:v>
                </c:pt>
                <c:pt idx="4">
                  <c:v>11.9</c:v>
                </c:pt>
              </c:numCache>
            </c:numRef>
          </c:val>
          <c:extLst>
            <c:ext xmlns:c16="http://schemas.microsoft.com/office/drawing/2014/chart" uri="{C3380CC4-5D6E-409C-BE32-E72D297353CC}">
              <c16:uniqueId val="{00000000-3A20-4BC6-BEB7-0A6DA8DDFB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7.78</c:v>
                </c:pt>
                <c:pt idx="3">
                  <c:v>8.36</c:v>
                </c:pt>
                <c:pt idx="4">
                  <c:v>8.5500000000000007</c:v>
                </c:pt>
              </c:numCache>
            </c:numRef>
          </c:val>
          <c:smooth val="0"/>
          <c:extLst>
            <c:ext xmlns:c16="http://schemas.microsoft.com/office/drawing/2014/chart" uri="{C3380CC4-5D6E-409C-BE32-E72D297353CC}">
              <c16:uniqueId val="{00000001-3A20-4BC6-BEB7-0A6DA8DDFB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E2C-455F-A8EC-3A6A9B8AFB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0.12</c:v>
                </c:pt>
                <c:pt idx="3">
                  <c:v>3.83</c:v>
                </c:pt>
                <c:pt idx="4">
                  <c:v>2.41</c:v>
                </c:pt>
              </c:numCache>
            </c:numRef>
          </c:val>
          <c:smooth val="0"/>
          <c:extLst>
            <c:ext xmlns:c16="http://schemas.microsoft.com/office/drawing/2014/chart" uri="{C3380CC4-5D6E-409C-BE32-E72D297353CC}">
              <c16:uniqueId val="{00000001-5E2C-455F-A8EC-3A6A9B8AFB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c:v>3.59</c:v>
                </c:pt>
                <c:pt idx="4" formatCode="#,##0.00;&quot;△&quot;#,##0.00">
                  <c:v>0</c:v>
                </c:pt>
              </c:numCache>
            </c:numRef>
          </c:val>
          <c:extLst>
            <c:ext xmlns:c16="http://schemas.microsoft.com/office/drawing/2014/chart" uri="{C3380CC4-5D6E-409C-BE32-E72D297353CC}">
              <c16:uniqueId val="{00000000-1F3E-46FD-8DCC-DF50DFE931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c:v>0.5</c:v>
                </c:pt>
                <c:pt idx="4" formatCode="#,##0.00;&quot;△&quot;#,##0.00">
                  <c:v>0</c:v>
                </c:pt>
              </c:numCache>
            </c:numRef>
          </c:val>
          <c:smooth val="0"/>
          <c:extLst>
            <c:ext xmlns:c16="http://schemas.microsoft.com/office/drawing/2014/chart" uri="{C3380CC4-5D6E-409C-BE32-E72D297353CC}">
              <c16:uniqueId val="{00000001-1F3E-46FD-8DCC-DF50DFE931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35.909999999999997</c:v>
                </c:pt>
                <c:pt idx="3">
                  <c:v>24.91</c:v>
                </c:pt>
                <c:pt idx="4">
                  <c:v>26.31</c:v>
                </c:pt>
              </c:numCache>
            </c:numRef>
          </c:val>
          <c:extLst>
            <c:ext xmlns:c16="http://schemas.microsoft.com/office/drawing/2014/chart" uri="{C3380CC4-5D6E-409C-BE32-E72D297353CC}">
              <c16:uniqueId val="{00000000-14EA-4584-9A18-F4C5C13AB0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30.13</c:v>
                </c:pt>
                <c:pt idx="3">
                  <c:v>33.130000000000003</c:v>
                </c:pt>
                <c:pt idx="4">
                  <c:v>35.200000000000003</c:v>
                </c:pt>
              </c:numCache>
            </c:numRef>
          </c:val>
          <c:smooth val="0"/>
          <c:extLst>
            <c:ext xmlns:c16="http://schemas.microsoft.com/office/drawing/2014/chart" uri="{C3380CC4-5D6E-409C-BE32-E72D297353CC}">
              <c16:uniqueId val="{00000001-14EA-4584-9A18-F4C5C13AB0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1284.8399999999999</c:v>
                </c:pt>
                <c:pt idx="3">
                  <c:v>1250.06</c:v>
                </c:pt>
                <c:pt idx="4">
                  <c:v>1196.94</c:v>
                </c:pt>
              </c:numCache>
            </c:numRef>
          </c:val>
          <c:extLst>
            <c:ext xmlns:c16="http://schemas.microsoft.com/office/drawing/2014/chart" uri="{C3380CC4-5D6E-409C-BE32-E72D297353CC}">
              <c16:uniqueId val="{00000000-C8B5-40C9-BD9B-C2BE2BFFEA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707.12</c:v>
                </c:pt>
                <c:pt idx="3">
                  <c:v>733.93</c:v>
                </c:pt>
                <c:pt idx="4">
                  <c:v>813.96</c:v>
                </c:pt>
              </c:numCache>
            </c:numRef>
          </c:val>
          <c:smooth val="0"/>
          <c:extLst>
            <c:ext xmlns:c16="http://schemas.microsoft.com/office/drawing/2014/chart" uri="{C3380CC4-5D6E-409C-BE32-E72D297353CC}">
              <c16:uniqueId val="{00000001-C8B5-40C9-BD9B-C2BE2BFFEA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85.05</c:v>
                </c:pt>
                <c:pt idx="3">
                  <c:v>84.5</c:v>
                </c:pt>
                <c:pt idx="4">
                  <c:v>84.04</c:v>
                </c:pt>
              </c:numCache>
            </c:numRef>
          </c:val>
          <c:extLst>
            <c:ext xmlns:c16="http://schemas.microsoft.com/office/drawing/2014/chart" uri="{C3380CC4-5D6E-409C-BE32-E72D297353CC}">
              <c16:uniqueId val="{00000000-CF09-49DF-BD01-CEC48A9BA3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93.62</c:v>
                </c:pt>
                <c:pt idx="3">
                  <c:v>94.59</c:v>
                </c:pt>
                <c:pt idx="4">
                  <c:v>92.08</c:v>
                </c:pt>
              </c:numCache>
            </c:numRef>
          </c:val>
          <c:smooth val="0"/>
          <c:extLst>
            <c:ext xmlns:c16="http://schemas.microsoft.com/office/drawing/2014/chart" uri="{C3380CC4-5D6E-409C-BE32-E72D297353CC}">
              <c16:uniqueId val="{00000001-CF09-49DF-BD01-CEC48A9BA3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150.30000000000001</c:v>
                </c:pt>
                <c:pt idx="3">
                  <c:v>150.35</c:v>
                </c:pt>
                <c:pt idx="4">
                  <c:v>150.43</c:v>
                </c:pt>
              </c:numCache>
            </c:numRef>
          </c:val>
          <c:extLst>
            <c:ext xmlns:c16="http://schemas.microsoft.com/office/drawing/2014/chart" uri="{C3380CC4-5D6E-409C-BE32-E72D297353CC}">
              <c16:uniqueId val="{00000000-5A46-4176-831E-8E3B70D5DB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136.47</c:v>
                </c:pt>
                <c:pt idx="3">
                  <c:v>131.22</c:v>
                </c:pt>
                <c:pt idx="4">
                  <c:v>132.94999999999999</c:v>
                </c:pt>
              </c:numCache>
            </c:numRef>
          </c:val>
          <c:smooth val="0"/>
          <c:extLst>
            <c:ext xmlns:c16="http://schemas.microsoft.com/office/drawing/2014/chart" uri="{C3380CC4-5D6E-409C-BE32-E72D297353CC}">
              <c16:uniqueId val="{00000001-5A46-4176-831E-8E3B70D5DB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 zoomScale="85" zoomScaleNormal="85"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　長岡京市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81075</v>
      </c>
      <c r="AM8" s="51"/>
      <c r="AN8" s="51"/>
      <c r="AO8" s="51"/>
      <c r="AP8" s="51"/>
      <c r="AQ8" s="51"/>
      <c r="AR8" s="51"/>
      <c r="AS8" s="51"/>
      <c r="AT8" s="46">
        <f>データ!T6</f>
        <v>19.170000000000002</v>
      </c>
      <c r="AU8" s="46"/>
      <c r="AV8" s="46"/>
      <c r="AW8" s="46"/>
      <c r="AX8" s="46"/>
      <c r="AY8" s="46"/>
      <c r="AZ8" s="46"/>
      <c r="BA8" s="46"/>
      <c r="BB8" s="46">
        <f>データ!U6</f>
        <v>4229.26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57.46</v>
      </c>
      <c r="J10" s="46"/>
      <c r="K10" s="46"/>
      <c r="L10" s="46"/>
      <c r="M10" s="46"/>
      <c r="N10" s="46"/>
      <c r="O10" s="46"/>
      <c r="P10" s="46">
        <f>データ!P6</f>
        <v>99.8</v>
      </c>
      <c r="Q10" s="46"/>
      <c r="R10" s="46"/>
      <c r="S10" s="46"/>
      <c r="T10" s="46"/>
      <c r="U10" s="46"/>
      <c r="V10" s="46"/>
      <c r="W10" s="46">
        <f>データ!Q6</f>
        <v>86.57</v>
      </c>
      <c r="X10" s="46"/>
      <c r="Y10" s="46"/>
      <c r="Z10" s="46"/>
      <c r="AA10" s="46"/>
      <c r="AB10" s="46"/>
      <c r="AC10" s="46"/>
      <c r="AD10" s="51">
        <f>データ!R6</f>
        <v>2216</v>
      </c>
      <c r="AE10" s="51"/>
      <c r="AF10" s="51"/>
      <c r="AG10" s="51"/>
      <c r="AH10" s="51"/>
      <c r="AI10" s="51"/>
      <c r="AJ10" s="51"/>
      <c r="AK10" s="2"/>
      <c r="AL10" s="51">
        <f>データ!V6</f>
        <v>80924</v>
      </c>
      <c r="AM10" s="51"/>
      <c r="AN10" s="51"/>
      <c r="AO10" s="51"/>
      <c r="AP10" s="51"/>
      <c r="AQ10" s="51"/>
      <c r="AR10" s="51"/>
      <c r="AS10" s="51"/>
      <c r="AT10" s="46">
        <f>データ!W6</f>
        <v>9.77</v>
      </c>
      <c r="AU10" s="46"/>
      <c r="AV10" s="46"/>
      <c r="AW10" s="46"/>
      <c r="AX10" s="46"/>
      <c r="AY10" s="46"/>
      <c r="AZ10" s="46"/>
      <c r="BA10" s="46"/>
      <c r="BB10" s="46">
        <f>データ!X6</f>
        <v>8282.91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t8DrkQC679CUmAnQo1Ql1W2hd9WdXAyHL8QkIsI6veXqjEYue5XGmB+nSO0/CW43QAXcTW8lc9/+GGqRLVvdg==" saltValue="W0Vw6S+r9RLo6UevrEa/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262099</v>
      </c>
      <c r="D6" s="33">
        <f t="shared" si="3"/>
        <v>46</v>
      </c>
      <c r="E6" s="33">
        <f t="shared" si="3"/>
        <v>17</v>
      </c>
      <c r="F6" s="33">
        <f t="shared" si="3"/>
        <v>1</v>
      </c>
      <c r="G6" s="33">
        <f t="shared" si="3"/>
        <v>0</v>
      </c>
      <c r="H6" s="33" t="str">
        <f t="shared" si="3"/>
        <v>京都府　長岡京市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57.46</v>
      </c>
      <c r="P6" s="34">
        <f t="shared" si="3"/>
        <v>99.8</v>
      </c>
      <c r="Q6" s="34">
        <f t="shared" si="3"/>
        <v>86.57</v>
      </c>
      <c r="R6" s="34">
        <f t="shared" si="3"/>
        <v>2216</v>
      </c>
      <c r="S6" s="34">
        <f t="shared" si="3"/>
        <v>81075</v>
      </c>
      <c r="T6" s="34">
        <f t="shared" si="3"/>
        <v>19.170000000000002</v>
      </c>
      <c r="U6" s="34">
        <f t="shared" si="3"/>
        <v>4229.26</v>
      </c>
      <c r="V6" s="34">
        <f t="shared" si="3"/>
        <v>80924</v>
      </c>
      <c r="W6" s="34">
        <f t="shared" si="3"/>
        <v>9.77</v>
      </c>
      <c r="X6" s="34">
        <f t="shared" si="3"/>
        <v>8282.91</v>
      </c>
      <c r="Y6" s="35" t="str">
        <f>IF(Y7="",NA(),Y7)</f>
        <v>-</v>
      </c>
      <c r="Z6" s="35" t="str">
        <f t="shared" ref="Z6:AH6" si="4">IF(Z7="",NA(),Z7)</f>
        <v>-</v>
      </c>
      <c r="AA6" s="35">
        <f t="shared" si="4"/>
        <v>100.64</v>
      </c>
      <c r="AB6" s="35">
        <f t="shared" si="4"/>
        <v>97.66</v>
      </c>
      <c r="AC6" s="35">
        <f t="shared" si="4"/>
        <v>102.13</v>
      </c>
      <c r="AD6" s="35" t="str">
        <f t="shared" si="4"/>
        <v>-</v>
      </c>
      <c r="AE6" s="35" t="str">
        <f t="shared" si="4"/>
        <v>-</v>
      </c>
      <c r="AF6" s="35">
        <f t="shared" si="4"/>
        <v>103.88</v>
      </c>
      <c r="AG6" s="35">
        <f t="shared" si="4"/>
        <v>106.41</v>
      </c>
      <c r="AH6" s="35">
        <f t="shared" si="4"/>
        <v>107.34</v>
      </c>
      <c r="AI6" s="34" t="str">
        <f>IF(AI7="","",IF(AI7="-","【-】","【"&amp;SUBSTITUTE(TEXT(AI7,"#,##0.00"),"-","△")&amp;"】"))</f>
        <v>【108.07】</v>
      </c>
      <c r="AJ6" s="35" t="str">
        <f>IF(AJ7="",NA(),AJ7)</f>
        <v>-</v>
      </c>
      <c r="AK6" s="35" t="str">
        <f t="shared" ref="AK6:AS6" si="5">IF(AK7="",NA(),AK7)</f>
        <v>-</v>
      </c>
      <c r="AL6" s="34">
        <f t="shared" si="5"/>
        <v>0</v>
      </c>
      <c r="AM6" s="35">
        <f t="shared" si="5"/>
        <v>3.59</v>
      </c>
      <c r="AN6" s="34">
        <f t="shared" si="5"/>
        <v>0</v>
      </c>
      <c r="AO6" s="35" t="str">
        <f t="shared" si="5"/>
        <v>-</v>
      </c>
      <c r="AP6" s="35" t="str">
        <f t="shared" si="5"/>
        <v>-</v>
      </c>
      <c r="AQ6" s="34">
        <f t="shared" si="5"/>
        <v>0</v>
      </c>
      <c r="AR6" s="35">
        <f t="shared" si="5"/>
        <v>0.5</v>
      </c>
      <c r="AS6" s="34">
        <f t="shared" si="5"/>
        <v>0</v>
      </c>
      <c r="AT6" s="34" t="str">
        <f>IF(AT7="","",IF(AT7="-","【-】","【"&amp;SUBSTITUTE(TEXT(AT7,"#,##0.00"),"-","△")&amp;"】"))</f>
        <v>【3.09】</v>
      </c>
      <c r="AU6" s="35" t="str">
        <f>IF(AU7="",NA(),AU7)</f>
        <v>-</v>
      </c>
      <c r="AV6" s="35" t="str">
        <f t="shared" ref="AV6:BD6" si="6">IF(AV7="",NA(),AV7)</f>
        <v>-</v>
      </c>
      <c r="AW6" s="35">
        <f t="shared" si="6"/>
        <v>35.909999999999997</v>
      </c>
      <c r="AX6" s="35">
        <f t="shared" si="6"/>
        <v>24.91</v>
      </c>
      <c r="AY6" s="35">
        <f t="shared" si="6"/>
        <v>26.31</v>
      </c>
      <c r="AZ6" s="35" t="str">
        <f t="shared" si="6"/>
        <v>-</v>
      </c>
      <c r="BA6" s="35" t="str">
        <f t="shared" si="6"/>
        <v>-</v>
      </c>
      <c r="BB6" s="35">
        <f t="shared" si="6"/>
        <v>30.13</v>
      </c>
      <c r="BC6" s="35">
        <f t="shared" si="6"/>
        <v>33.130000000000003</v>
      </c>
      <c r="BD6" s="35">
        <f t="shared" si="6"/>
        <v>35.200000000000003</v>
      </c>
      <c r="BE6" s="34" t="str">
        <f>IF(BE7="","",IF(BE7="-","【-】","【"&amp;SUBSTITUTE(TEXT(BE7,"#,##0.00"),"-","△")&amp;"】"))</f>
        <v>【69.54】</v>
      </c>
      <c r="BF6" s="35" t="str">
        <f>IF(BF7="",NA(),BF7)</f>
        <v>-</v>
      </c>
      <c r="BG6" s="35" t="str">
        <f t="shared" ref="BG6:BO6" si="7">IF(BG7="",NA(),BG7)</f>
        <v>-</v>
      </c>
      <c r="BH6" s="35">
        <f t="shared" si="7"/>
        <v>1284.8399999999999</v>
      </c>
      <c r="BI6" s="35">
        <f t="shared" si="7"/>
        <v>1250.06</v>
      </c>
      <c r="BJ6" s="35">
        <f t="shared" si="7"/>
        <v>1196.94</v>
      </c>
      <c r="BK6" s="35" t="str">
        <f t="shared" si="7"/>
        <v>-</v>
      </c>
      <c r="BL6" s="35" t="str">
        <f t="shared" si="7"/>
        <v>-</v>
      </c>
      <c r="BM6" s="35">
        <f t="shared" si="7"/>
        <v>707.12</v>
      </c>
      <c r="BN6" s="35">
        <f t="shared" si="7"/>
        <v>733.93</v>
      </c>
      <c r="BO6" s="35">
        <f t="shared" si="7"/>
        <v>813.96</v>
      </c>
      <c r="BP6" s="34" t="str">
        <f>IF(BP7="","",IF(BP7="-","【-】","【"&amp;SUBSTITUTE(TEXT(BP7,"#,##0.00"),"-","△")&amp;"】"))</f>
        <v>【682.51】</v>
      </c>
      <c r="BQ6" s="35" t="str">
        <f>IF(BQ7="",NA(),BQ7)</f>
        <v>-</v>
      </c>
      <c r="BR6" s="35" t="str">
        <f t="shared" ref="BR6:BZ6" si="8">IF(BR7="",NA(),BR7)</f>
        <v>-</v>
      </c>
      <c r="BS6" s="35">
        <f t="shared" si="8"/>
        <v>85.05</v>
      </c>
      <c r="BT6" s="35">
        <f t="shared" si="8"/>
        <v>84.5</v>
      </c>
      <c r="BU6" s="35">
        <f t="shared" si="8"/>
        <v>84.04</v>
      </c>
      <c r="BV6" s="35" t="str">
        <f t="shared" si="8"/>
        <v>-</v>
      </c>
      <c r="BW6" s="35" t="str">
        <f t="shared" si="8"/>
        <v>-</v>
      </c>
      <c r="BX6" s="35">
        <f t="shared" si="8"/>
        <v>93.62</v>
      </c>
      <c r="BY6" s="35">
        <f t="shared" si="8"/>
        <v>94.59</v>
      </c>
      <c r="BZ6" s="35">
        <f t="shared" si="8"/>
        <v>92.08</v>
      </c>
      <c r="CA6" s="34" t="str">
        <f>IF(CA7="","",IF(CA7="-","【-】","【"&amp;SUBSTITUTE(TEXT(CA7,"#,##0.00"),"-","△")&amp;"】"))</f>
        <v>【100.34】</v>
      </c>
      <c r="CB6" s="35" t="str">
        <f>IF(CB7="",NA(),CB7)</f>
        <v>-</v>
      </c>
      <c r="CC6" s="35" t="str">
        <f t="shared" ref="CC6:CK6" si="9">IF(CC7="",NA(),CC7)</f>
        <v>-</v>
      </c>
      <c r="CD6" s="35">
        <f t="shared" si="9"/>
        <v>150.30000000000001</v>
      </c>
      <c r="CE6" s="35">
        <f t="shared" si="9"/>
        <v>150.35</v>
      </c>
      <c r="CF6" s="35">
        <f t="shared" si="9"/>
        <v>150.43</v>
      </c>
      <c r="CG6" s="35" t="str">
        <f t="shared" si="9"/>
        <v>-</v>
      </c>
      <c r="CH6" s="35" t="str">
        <f t="shared" si="9"/>
        <v>-</v>
      </c>
      <c r="CI6" s="35">
        <f t="shared" si="9"/>
        <v>136.47</v>
      </c>
      <c r="CJ6" s="35">
        <f t="shared" si="9"/>
        <v>131.22</v>
      </c>
      <c r="CK6" s="35">
        <f t="shared" si="9"/>
        <v>132.94999999999999</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73.599999999999994</v>
      </c>
      <c r="CU6" s="35">
        <f t="shared" si="10"/>
        <v>70.33</v>
      </c>
      <c r="CV6" s="35">
        <f t="shared" si="10"/>
        <v>70.3</v>
      </c>
      <c r="CW6" s="34" t="str">
        <f>IF(CW7="","",IF(CW7="-","【-】","【"&amp;SUBSTITUTE(TEXT(CW7,"#,##0.00"),"-","△")&amp;"】"))</f>
        <v>【59.64】</v>
      </c>
      <c r="CX6" s="35" t="str">
        <f>IF(CX7="",NA(),CX7)</f>
        <v>-</v>
      </c>
      <c r="CY6" s="35" t="str">
        <f t="shared" ref="CY6:DG6" si="11">IF(CY7="",NA(),CY7)</f>
        <v>-</v>
      </c>
      <c r="CZ6" s="35">
        <f t="shared" si="11"/>
        <v>99.22</v>
      </c>
      <c r="DA6" s="35">
        <f t="shared" si="11"/>
        <v>99.18</v>
      </c>
      <c r="DB6" s="35">
        <f t="shared" si="11"/>
        <v>99.22</v>
      </c>
      <c r="DC6" s="35" t="str">
        <f t="shared" si="11"/>
        <v>-</v>
      </c>
      <c r="DD6" s="35" t="str">
        <f t="shared" si="11"/>
        <v>-</v>
      </c>
      <c r="DE6" s="35">
        <f t="shared" si="11"/>
        <v>96.4</v>
      </c>
      <c r="DF6" s="35">
        <f t="shared" si="11"/>
        <v>95.85</v>
      </c>
      <c r="DG6" s="35">
        <f t="shared" si="11"/>
        <v>95.95</v>
      </c>
      <c r="DH6" s="34" t="str">
        <f>IF(DH7="","",IF(DH7="-","【-】","【"&amp;SUBSTITUTE(TEXT(DH7,"#,##0.00"),"-","△")&amp;"】"))</f>
        <v>【95.35】</v>
      </c>
      <c r="DI6" s="35" t="str">
        <f>IF(DI7="",NA(),DI7)</f>
        <v>-</v>
      </c>
      <c r="DJ6" s="35" t="str">
        <f t="shared" ref="DJ6:DR6" si="12">IF(DJ7="",NA(),DJ7)</f>
        <v>-</v>
      </c>
      <c r="DK6" s="35">
        <f t="shared" si="12"/>
        <v>4</v>
      </c>
      <c r="DL6" s="35">
        <f t="shared" si="12"/>
        <v>7.91</v>
      </c>
      <c r="DM6" s="35">
        <f t="shared" si="12"/>
        <v>11.9</v>
      </c>
      <c r="DN6" s="35" t="str">
        <f t="shared" si="12"/>
        <v>-</v>
      </c>
      <c r="DO6" s="35" t="str">
        <f t="shared" si="12"/>
        <v>-</v>
      </c>
      <c r="DP6" s="35">
        <f t="shared" si="12"/>
        <v>7.78</v>
      </c>
      <c r="DQ6" s="35">
        <f t="shared" si="12"/>
        <v>8.36</v>
      </c>
      <c r="DR6" s="35">
        <f t="shared" si="12"/>
        <v>8.5500000000000007</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0.12</v>
      </c>
      <c r="EB6" s="35">
        <f t="shared" si="13"/>
        <v>3.83</v>
      </c>
      <c r="EC6" s="35">
        <f t="shared" si="13"/>
        <v>2.41</v>
      </c>
      <c r="ED6" s="34" t="str">
        <f>IF(ED7="","",IF(ED7="-","【-】","【"&amp;SUBSTITUTE(TEXT(ED7,"#,##0.00"),"-","△")&amp;"】"))</f>
        <v>【5.90】</v>
      </c>
      <c r="EE6" s="35" t="str">
        <f>IF(EE7="",NA(),EE7)</f>
        <v>-</v>
      </c>
      <c r="EF6" s="35" t="str">
        <f t="shared" ref="EF6:EN6" si="14">IF(EF7="",NA(),EF7)</f>
        <v>-</v>
      </c>
      <c r="EG6" s="35">
        <f t="shared" si="14"/>
        <v>0.05</v>
      </c>
      <c r="EH6" s="35">
        <f t="shared" si="14"/>
        <v>0.06</v>
      </c>
      <c r="EI6" s="35">
        <f t="shared" si="14"/>
        <v>0.08</v>
      </c>
      <c r="EJ6" s="35" t="str">
        <f t="shared" si="14"/>
        <v>-</v>
      </c>
      <c r="EK6" s="35" t="str">
        <f t="shared" si="14"/>
        <v>-</v>
      </c>
      <c r="EL6" s="35">
        <f t="shared" si="14"/>
        <v>0.2</v>
      </c>
      <c r="EM6" s="35">
        <f t="shared" si="14"/>
        <v>0.3</v>
      </c>
      <c r="EN6" s="35">
        <f t="shared" si="14"/>
        <v>0.12</v>
      </c>
      <c r="EO6" s="34" t="str">
        <f>IF(EO7="","",IF(EO7="-","【-】","【"&amp;SUBSTITUTE(TEXT(EO7,"#,##0.00"),"-","△")&amp;"】"))</f>
        <v>【0.22】</v>
      </c>
    </row>
    <row r="7" spans="1:148" s="36" customFormat="1" x14ac:dyDescent="0.2">
      <c r="A7" s="28"/>
      <c r="B7" s="37">
        <v>2019</v>
      </c>
      <c r="C7" s="37">
        <v>262099</v>
      </c>
      <c r="D7" s="37">
        <v>46</v>
      </c>
      <c r="E7" s="37">
        <v>17</v>
      </c>
      <c r="F7" s="37">
        <v>1</v>
      </c>
      <c r="G7" s="37">
        <v>0</v>
      </c>
      <c r="H7" s="37" t="s">
        <v>96</v>
      </c>
      <c r="I7" s="37" t="s">
        <v>97</v>
      </c>
      <c r="J7" s="37" t="s">
        <v>98</v>
      </c>
      <c r="K7" s="37" t="s">
        <v>99</v>
      </c>
      <c r="L7" s="37" t="s">
        <v>100</v>
      </c>
      <c r="M7" s="37" t="s">
        <v>101</v>
      </c>
      <c r="N7" s="38" t="s">
        <v>102</v>
      </c>
      <c r="O7" s="38">
        <v>57.46</v>
      </c>
      <c r="P7" s="38">
        <v>99.8</v>
      </c>
      <c r="Q7" s="38">
        <v>86.57</v>
      </c>
      <c r="R7" s="38">
        <v>2216</v>
      </c>
      <c r="S7" s="38">
        <v>81075</v>
      </c>
      <c r="T7" s="38">
        <v>19.170000000000002</v>
      </c>
      <c r="U7" s="38">
        <v>4229.26</v>
      </c>
      <c r="V7" s="38">
        <v>80924</v>
      </c>
      <c r="W7" s="38">
        <v>9.77</v>
      </c>
      <c r="X7" s="38">
        <v>8282.91</v>
      </c>
      <c r="Y7" s="38" t="s">
        <v>102</v>
      </c>
      <c r="Z7" s="38" t="s">
        <v>102</v>
      </c>
      <c r="AA7" s="38">
        <v>100.64</v>
      </c>
      <c r="AB7" s="38">
        <v>97.66</v>
      </c>
      <c r="AC7" s="38">
        <v>102.13</v>
      </c>
      <c r="AD7" s="38" t="s">
        <v>102</v>
      </c>
      <c r="AE7" s="38" t="s">
        <v>102</v>
      </c>
      <c r="AF7" s="38">
        <v>103.88</v>
      </c>
      <c r="AG7" s="38">
        <v>106.41</v>
      </c>
      <c r="AH7" s="38">
        <v>107.34</v>
      </c>
      <c r="AI7" s="38">
        <v>108.07</v>
      </c>
      <c r="AJ7" s="38" t="s">
        <v>102</v>
      </c>
      <c r="AK7" s="38" t="s">
        <v>102</v>
      </c>
      <c r="AL7" s="38">
        <v>0</v>
      </c>
      <c r="AM7" s="38">
        <v>3.59</v>
      </c>
      <c r="AN7" s="38">
        <v>0</v>
      </c>
      <c r="AO7" s="38" t="s">
        <v>102</v>
      </c>
      <c r="AP7" s="38" t="s">
        <v>102</v>
      </c>
      <c r="AQ7" s="38">
        <v>0</v>
      </c>
      <c r="AR7" s="38">
        <v>0.5</v>
      </c>
      <c r="AS7" s="38">
        <v>0</v>
      </c>
      <c r="AT7" s="38">
        <v>3.09</v>
      </c>
      <c r="AU7" s="38" t="s">
        <v>102</v>
      </c>
      <c r="AV7" s="38" t="s">
        <v>102</v>
      </c>
      <c r="AW7" s="38">
        <v>35.909999999999997</v>
      </c>
      <c r="AX7" s="38">
        <v>24.91</v>
      </c>
      <c r="AY7" s="38">
        <v>26.31</v>
      </c>
      <c r="AZ7" s="38" t="s">
        <v>102</v>
      </c>
      <c r="BA7" s="38" t="s">
        <v>102</v>
      </c>
      <c r="BB7" s="38">
        <v>30.13</v>
      </c>
      <c r="BC7" s="38">
        <v>33.130000000000003</v>
      </c>
      <c r="BD7" s="38">
        <v>35.200000000000003</v>
      </c>
      <c r="BE7" s="38">
        <v>69.540000000000006</v>
      </c>
      <c r="BF7" s="38" t="s">
        <v>102</v>
      </c>
      <c r="BG7" s="38" t="s">
        <v>102</v>
      </c>
      <c r="BH7" s="38">
        <v>1284.8399999999999</v>
      </c>
      <c r="BI7" s="38">
        <v>1250.06</v>
      </c>
      <c r="BJ7" s="38">
        <v>1196.94</v>
      </c>
      <c r="BK7" s="38" t="s">
        <v>102</v>
      </c>
      <c r="BL7" s="38" t="s">
        <v>102</v>
      </c>
      <c r="BM7" s="38">
        <v>707.12</v>
      </c>
      <c r="BN7" s="38">
        <v>733.93</v>
      </c>
      <c r="BO7" s="38">
        <v>813.96</v>
      </c>
      <c r="BP7" s="38">
        <v>682.51</v>
      </c>
      <c r="BQ7" s="38" t="s">
        <v>102</v>
      </c>
      <c r="BR7" s="38" t="s">
        <v>102</v>
      </c>
      <c r="BS7" s="38">
        <v>85.05</v>
      </c>
      <c r="BT7" s="38">
        <v>84.5</v>
      </c>
      <c r="BU7" s="38">
        <v>84.04</v>
      </c>
      <c r="BV7" s="38" t="s">
        <v>102</v>
      </c>
      <c r="BW7" s="38" t="s">
        <v>102</v>
      </c>
      <c r="BX7" s="38">
        <v>93.62</v>
      </c>
      <c r="BY7" s="38">
        <v>94.59</v>
      </c>
      <c r="BZ7" s="38">
        <v>92.08</v>
      </c>
      <c r="CA7" s="38">
        <v>100.34</v>
      </c>
      <c r="CB7" s="38" t="s">
        <v>102</v>
      </c>
      <c r="CC7" s="38" t="s">
        <v>102</v>
      </c>
      <c r="CD7" s="38">
        <v>150.30000000000001</v>
      </c>
      <c r="CE7" s="38">
        <v>150.35</v>
      </c>
      <c r="CF7" s="38">
        <v>150.43</v>
      </c>
      <c r="CG7" s="38" t="s">
        <v>102</v>
      </c>
      <c r="CH7" s="38" t="s">
        <v>102</v>
      </c>
      <c r="CI7" s="38">
        <v>136.47</v>
      </c>
      <c r="CJ7" s="38">
        <v>131.22</v>
      </c>
      <c r="CK7" s="38">
        <v>132.94999999999999</v>
      </c>
      <c r="CL7" s="38">
        <v>136.15</v>
      </c>
      <c r="CM7" s="38" t="s">
        <v>102</v>
      </c>
      <c r="CN7" s="38" t="s">
        <v>102</v>
      </c>
      <c r="CO7" s="38" t="s">
        <v>102</v>
      </c>
      <c r="CP7" s="38" t="s">
        <v>102</v>
      </c>
      <c r="CQ7" s="38" t="s">
        <v>102</v>
      </c>
      <c r="CR7" s="38" t="s">
        <v>102</v>
      </c>
      <c r="CS7" s="38" t="s">
        <v>102</v>
      </c>
      <c r="CT7" s="38">
        <v>73.599999999999994</v>
      </c>
      <c r="CU7" s="38">
        <v>70.33</v>
      </c>
      <c r="CV7" s="38">
        <v>70.3</v>
      </c>
      <c r="CW7" s="38">
        <v>59.64</v>
      </c>
      <c r="CX7" s="38" t="s">
        <v>102</v>
      </c>
      <c r="CY7" s="38" t="s">
        <v>102</v>
      </c>
      <c r="CZ7" s="38">
        <v>99.22</v>
      </c>
      <c r="DA7" s="38">
        <v>99.18</v>
      </c>
      <c r="DB7" s="38">
        <v>99.22</v>
      </c>
      <c r="DC7" s="38" t="s">
        <v>102</v>
      </c>
      <c r="DD7" s="38" t="s">
        <v>102</v>
      </c>
      <c r="DE7" s="38">
        <v>96.4</v>
      </c>
      <c r="DF7" s="38">
        <v>95.85</v>
      </c>
      <c r="DG7" s="38">
        <v>95.95</v>
      </c>
      <c r="DH7" s="38">
        <v>95.35</v>
      </c>
      <c r="DI7" s="38" t="s">
        <v>102</v>
      </c>
      <c r="DJ7" s="38" t="s">
        <v>102</v>
      </c>
      <c r="DK7" s="38">
        <v>4</v>
      </c>
      <c r="DL7" s="38">
        <v>7.91</v>
      </c>
      <c r="DM7" s="38">
        <v>11.9</v>
      </c>
      <c r="DN7" s="38" t="s">
        <v>102</v>
      </c>
      <c r="DO7" s="38" t="s">
        <v>102</v>
      </c>
      <c r="DP7" s="38">
        <v>7.78</v>
      </c>
      <c r="DQ7" s="38">
        <v>8.36</v>
      </c>
      <c r="DR7" s="38">
        <v>8.5500000000000007</v>
      </c>
      <c r="DS7" s="38">
        <v>38.57</v>
      </c>
      <c r="DT7" s="38" t="s">
        <v>102</v>
      </c>
      <c r="DU7" s="38" t="s">
        <v>102</v>
      </c>
      <c r="DV7" s="38">
        <v>0</v>
      </c>
      <c r="DW7" s="38">
        <v>0</v>
      </c>
      <c r="DX7" s="38">
        <v>0</v>
      </c>
      <c r="DY7" s="38" t="s">
        <v>102</v>
      </c>
      <c r="DZ7" s="38" t="s">
        <v>102</v>
      </c>
      <c r="EA7" s="38">
        <v>0.12</v>
      </c>
      <c r="EB7" s="38">
        <v>3.83</v>
      </c>
      <c r="EC7" s="38">
        <v>2.41</v>
      </c>
      <c r="ED7" s="38">
        <v>5.9</v>
      </c>
      <c r="EE7" s="38" t="s">
        <v>102</v>
      </c>
      <c r="EF7" s="38" t="s">
        <v>102</v>
      </c>
      <c r="EG7" s="38">
        <v>0.05</v>
      </c>
      <c r="EH7" s="38">
        <v>0.06</v>
      </c>
      <c r="EI7" s="38">
        <v>0.08</v>
      </c>
      <c r="EJ7" s="38" t="s">
        <v>102</v>
      </c>
      <c r="EK7" s="38" t="s">
        <v>102</v>
      </c>
      <c r="EL7" s="38">
        <v>0.2</v>
      </c>
      <c r="EM7" s="38">
        <v>0.3</v>
      </c>
      <c r="EN7" s="38">
        <v>0.12</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2021-01-20T01:27:01Z</cp:lastPrinted>
  <dcterms:modified xsi:type="dcterms:W3CDTF">2021-01-20T01:27:23Z</dcterms:modified>
</cp:coreProperties>
</file>