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上下水道部\営業課\経営係\経営比較分析表\下水道\R01\"/>
    </mc:Choice>
  </mc:AlternateContent>
  <workbookProtection workbookAlgorithmName="SHA-512" workbookHashValue="iOP2jrKEvxUxmBhmFh/uqfYjOWvm304YXr3i+MkxZMXQl2lXnxXz1Z2NDQbzy16SxFpqNL75PbJYJexgapES3Q==" workbookSaltValue="tP0AELn9d7KwGUpCIFEiZ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<sst xmlns="http://schemas.openxmlformats.org/spreadsheetml/2006/main" count="241" uniqueCount="119">
  <si>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</si>
  <si>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</si>
  <si>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</si>
  <si>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</si>
  <si>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</si>
  <si>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</si>
  <si>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</si>
  <si>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</si>
  <si>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</si>
  <si>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</si>
  <si>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</si>
  <si>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</si>
  <si>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</si>
  <si>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</si>
  <si>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</si>
  <si>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</si>
  <si>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</si>
  <si>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</si>
  <si>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</si>
  <si>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</si>
  <si>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</si>
  <si>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</si>
  <si>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</si>
  <si>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</si>
  <si>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</si>
  <si>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</si>
  <si>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</si>
  <si>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</si>
  <si>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</si>
  <si>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</si>
  <si>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</si>
  <si>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</si>
  <si>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</si>
  <si>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</si>
  <si>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</si>
  <si>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</si>
  <si>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</si>
  <si>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</si>
  <si>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</si>
  <si>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</si>
  <si>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</si>
  <si>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</si>
  <si>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</si>
  <si>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</si>
  <si>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</si>
  <si>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</si>
  <si>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</si>
  <si>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</si>
  <si>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</si>
  <si>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</si>
  <si>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</si>
  <si>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</si>
  <si>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</si>
  <si>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</si>
  <si>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</si>
  <si>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</si>
  <si>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</si>
  <si>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</si>
  <si>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</si>
  <si>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</si>
  <si>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</si>
  <si>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</si>
  <si>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</si>
  <si>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</si>
  <si>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</si>
  <si>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</si>
  <si>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</si>
  <si>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</si>
  <si>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</si>
  <si>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</si>
  <si>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</si>
  <si>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</si>
  <si>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</si>
  <si>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</si>
  <si>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</si>
  <si>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</si>
  <si>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</si>
  <si>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</si>
  <si>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</si>
  <si>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</si>
  <si>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</si>
  <si>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</si>
  <si>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</si>
  <si>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</si>
  <si>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</si>
  <si>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</si>
  <si>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</si>
  <si>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</si>
  <si>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</si>
  <si>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</si>
  <si>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</si>
  <si>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</si>
  <si>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</si>
  <si>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</si>
  <si>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</si>
  <si>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</si>
  <si>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</si>
  <si>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</si>
  <si>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向日市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</si>
  <si>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</si>
  <si>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</si>
  <si>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</si>
  <si>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</si>
  <si>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</si>
  <si>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</si>
  <si>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</si>
  <si>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</si>
  <si>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</si>
  <si>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</si>
  <si>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</si>
  <si>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</si>
  <si>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</si>
  <si>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</si>
  <si>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</si>
  <si>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</si>
  <si>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</si>
  <si>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昭和49年から整備に着手したため、耐用年数50年に達している老朽管はありません。
　現在、予防保全型の維持管理を行い、下水道管渠の長寿命化に取り組んでいます。</t>
    <phoneticPr fontId="4"/>
  </si>
  <si>
    <t>　歳出の大部分を占める企業債償還金が減少傾向にありますが、使用料で歳出を賄えない状況は今後も続く見込みです。
　本市では、平成２９年度に「向日市上下水道事業経営戦略」を策定し、中長期的な経営改善に向けた指針を定めたほか、令和２年度からは公営企業会計へ移行しました。今後も、安定的な下水道事業運営を行う上で、適切な経営管理に努めます。</t>
    <phoneticPr fontId="4"/>
  </si>
  <si>
    <t>①収益的収支比率
　地方公営企業会計移行に伴い、令和元年度は打切決算を行ったため料金収入が減少し、収益的収支比率も減少しています。例年100％を下回っており、使用料収入で賄いきれない経費を一般会計繰入金に依存していることから、今後繰入金の適正化が必要です。
④企業債残高対事業規模比率
　汚水整備事業が概ね完了していることから、工事費の財源である企業債の新規借入を行うことが少ないため、年々減少傾向にあります。令和元年度は、打切決算による収益の減少により増加しています。
⑤経費回収率
　100％を下回っており、汚水処理費が使用料収入以外の収入によって賄われています。適正な経費回収のため、経営管理の向上が必要です。
⑥汚水処理原価
　汚水資本費が高くなる分流式下水道であることから、類似団体と比べて高くなっています。
⑦施設利用率
　市全域が桂川右岸流域下水道に含まれているため、終末処理場を所有していません。
⑧水洗化率
　早くから水洗化を進め、汚水事業整備が平成12年に完了したことから、類似団体と比べて高くなっています。</t>
    <rPh sb="10" eb="12">
      <t>チホウ</t>
    </rPh>
    <rPh sb="12" eb="14">
      <t>コウエイ</t>
    </rPh>
    <rPh sb="14" eb="16">
      <t>キギョウ</t>
    </rPh>
    <rPh sb="16" eb="18">
      <t>カイケイ</t>
    </rPh>
    <rPh sb="18" eb="20">
      <t>イコウ</t>
    </rPh>
    <rPh sb="21" eb="22">
      <t>トモナ</t>
    </rPh>
    <rPh sb="24" eb="26">
      <t>レイワ</t>
    </rPh>
    <rPh sb="26" eb="28">
      <t>ガンネン</t>
    </rPh>
    <rPh sb="28" eb="29">
      <t>ド</t>
    </rPh>
    <rPh sb="30" eb="31">
      <t>ウ</t>
    </rPh>
    <rPh sb="31" eb="32">
      <t>キ</t>
    </rPh>
    <rPh sb="32" eb="34">
      <t>ケッサン</t>
    </rPh>
    <rPh sb="35" eb="36">
      <t>オコナ</t>
    </rPh>
    <rPh sb="40" eb="42">
      <t>リョウキン</t>
    </rPh>
    <rPh sb="42" eb="44">
      <t>シュウニュウ</t>
    </rPh>
    <rPh sb="45" eb="47">
      <t>ゲンショウ</t>
    </rPh>
    <rPh sb="49" eb="51">
      <t>シュウエキ</t>
    </rPh>
    <rPh sb="51" eb="52">
      <t>テキ</t>
    </rPh>
    <rPh sb="52" eb="54">
      <t>シュウシ</t>
    </rPh>
    <rPh sb="54" eb="56">
      <t>ヒリツ</t>
    </rPh>
    <rPh sb="57" eb="59">
      <t>ゲンショウ</t>
    </rPh>
    <rPh sb="65" eb="67">
      <t>レイネン</t>
    </rPh>
    <rPh sb="151" eb="152">
      <t>オオム</t>
    </rPh>
    <rPh sb="195" eb="197">
      <t>ゲンショウ</t>
    </rPh>
    <rPh sb="197" eb="199">
      <t>ケイコウ</t>
    </rPh>
    <rPh sb="205" eb="207">
      <t>レイワ</t>
    </rPh>
    <rPh sb="207" eb="209">
      <t>ガンネン</t>
    </rPh>
    <rPh sb="209" eb="210">
      <t>ド</t>
    </rPh>
    <rPh sb="212" eb="214">
      <t>ウチキ</t>
    </rPh>
    <rPh sb="227" eb="22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</si>
</sst>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7A-4718-B4B8-F0DE67986D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4.88</c:v>
                </c:pt>
                <c:pt idx="2">
                  <c:v>0.2</c:v>
                </c:pt>
                <c:pt idx="3">
                  <c:v>0.3</c:v>
                </c:pt>
                <c:pt idx="4">
                  <c:v>0.12</c:v>
                </c:pt>
              </c:numCache>
            </c:numRef>
          </c:val>
          <c:smooth val="0"/>
          <c:extLst>
            <c:ext xmlns:c16="http://schemas.microsoft.com/office/drawing/2014/chart" uri="{C3380CC4-5D6E-409C-BE32-E72D297353CC}">
              <c16:uniqueId val="{00000001-367A-4718-B4B8-F0DE67986D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27-41BC-AC8A-8B3B133AB0E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86.69</c:v>
                </c:pt>
                <c:pt idx="1">
                  <c:v>80.16</c:v>
                </c:pt>
                <c:pt idx="2">
                  <c:v>73.599999999999994</c:v>
                </c:pt>
                <c:pt idx="3">
                  <c:v>70.33</c:v>
                </c:pt>
                <c:pt idx="4">
                  <c:v>70.3</c:v>
                </c:pt>
              </c:numCache>
            </c:numRef>
          </c:val>
          <c:smooth val="0"/>
          <c:extLst>
            <c:ext xmlns:c16="http://schemas.microsoft.com/office/drawing/2014/chart" uri="{C3380CC4-5D6E-409C-BE32-E72D297353CC}">
              <c16:uniqueId val="{00000001-8727-41BC-AC8A-8B3B133AB0E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98.68</c:v>
                </c:pt>
                <c:pt idx="1">
                  <c:v>98.83</c:v>
                </c:pt>
                <c:pt idx="2">
                  <c:v>98.95</c:v>
                </c:pt>
                <c:pt idx="3">
                  <c:v>99.03</c:v>
                </c:pt>
                <c:pt idx="4">
                  <c:v>99.09</c:v>
                </c:pt>
              </c:numCache>
            </c:numRef>
          </c:val>
          <c:extLst>
            <c:ext xmlns:c16="http://schemas.microsoft.com/office/drawing/2014/chart" uri="{C3380CC4-5D6E-409C-BE32-E72D297353CC}">
              <c16:uniqueId val="{00000000-8DEB-498D-98BD-E0C1D3BDFA9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96.14</c:v>
                </c:pt>
                <c:pt idx="1">
                  <c:v>96.19</c:v>
                </c:pt>
                <c:pt idx="2">
                  <c:v>96.4</c:v>
                </c:pt>
                <c:pt idx="3">
                  <c:v>95.85</c:v>
                </c:pt>
                <c:pt idx="4">
                  <c:v>95.95</c:v>
                </c:pt>
              </c:numCache>
            </c:numRef>
          </c:val>
          <c:smooth val="0"/>
          <c:extLst>
            <c:ext xmlns:c16="http://schemas.microsoft.com/office/drawing/2014/chart" uri="{C3380CC4-5D6E-409C-BE32-E72D297353CC}">
              <c16:uniqueId val="{00000001-8DEB-498D-98BD-E0C1D3BDFA9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64.349999999999994</c:v>
                </c:pt>
                <c:pt idx="1">
                  <c:v>64.36</c:v>
                </c:pt>
                <c:pt idx="2">
                  <c:v>65.41</c:v>
                </c:pt>
                <c:pt idx="3">
                  <c:v>68.84</c:v>
                </c:pt>
                <c:pt idx="4">
                  <c:v>61.85</c:v>
                </c:pt>
              </c:numCache>
            </c:numRef>
          </c:val>
          <c:extLst>
            <c:ext xmlns:c16="http://schemas.microsoft.com/office/drawing/2014/chart" uri="{C3380CC4-5D6E-409C-BE32-E72D297353CC}">
              <c16:uniqueId val="{00000000-9BC9-4042-ABB8-AD49926846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C9-4042-ABB8-AD49926846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F8-4348-A49A-EFBF04D2808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F8-4348-A49A-EFBF04D2808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65-4D86-BD57-EC98993AD1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65-4D86-BD57-EC98993AD1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77-472D-85F2-F62C30762E9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7-472D-85F2-F62C30762E9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EA-4FC0-9D3C-DFF5FDE0621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EA-4FC0-9D3C-DFF5FDE0621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767.13</c:v>
                </c:pt>
                <c:pt idx="1">
                  <c:v>744.42</c:v>
                </c:pt>
                <c:pt idx="2">
                  <c:v>674.24</c:v>
                </c:pt>
                <c:pt idx="3">
                  <c:v>636.11</c:v>
                </c:pt>
                <c:pt idx="4">
                  <c:v>760.36</c:v>
                </c:pt>
              </c:numCache>
            </c:numRef>
          </c:val>
          <c:extLst>
            <c:ext xmlns:c16="http://schemas.microsoft.com/office/drawing/2014/chart" uri="{C3380CC4-5D6E-409C-BE32-E72D297353CC}">
              <c16:uniqueId val="{00000000-4EEB-4B77-BCCD-46F82799DA1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775.45</c:v>
                </c:pt>
                <c:pt idx="1">
                  <c:v>786.46</c:v>
                </c:pt>
                <c:pt idx="2">
                  <c:v>707.12</c:v>
                </c:pt>
                <c:pt idx="3">
                  <c:v>733.93</c:v>
                </c:pt>
                <c:pt idx="4">
                  <c:v>813.96</c:v>
                </c:pt>
              </c:numCache>
            </c:numRef>
          </c:val>
          <c:smooth val="0"/>
          <c:extLst>
            <c:ext xmlns:c16="http://schemas.microsoft.com/office/drawing/2014/chart" uri="{C3380CC4-5D6E-409C-BE32-E72D297353CC}">
              <c16:uniqueId val="{00000001-4EEB-4B77-BCCD-46F82799DA1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87.77</c:v>
                </c:pt>
                <c:pt idx="1">
                  <c:v>87.14</c:v>
                </c:pt>
                <c:pt idx="2">
                  <c:v>85.94</c:v>
                </c:pt>
                <c:pt idx="3">
                  <c:v>85.69</c:v>
                </c:pt>
                <c:pt idx="4">
                  <c:v>76.78</c:v>
                </c:pt>
              </c:numCache>
            </c:numRef>
          </c:val>
          <c:extLst>
            <c:ext xmlns:c16="http://schemas.microsoft.com/office/drawing/2014/chart" uri="{C3380CC4-5D6E-409C-BE32-E72D297353CC}">
              <c16:uniqueId val="{00000000-E364-4020-B584-7A51361CED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84.89</c:v>
                </c:pt>
                <c:pt idx="2">
                  <c:v>93.62</c:v>
                </c:pt>
                <c:pt idx="3">
                  <c:v>94.59</c:v>
                </c:pt>
                <c:pt idx="4">
                  <c:v>92.08</c:v>
                </c:pt>
              </c:numCache>
            </c:numRef>
          </c:val>
          <c:smooth val="0"/>
          <c:extLst>
            <c:ext xmlns:c16="http://schemas.microsoft.com/office/drawing/2014/chart" uri="{C3380CC4-5D6E-409C-BE32-E72D297353CC}">
              <c16:uniqueId val="{00000001-E364-4020-B584-7A51361CED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149.96</c:v>
                </c:pt>
                <c:pt idx="1">
                  <c:v>149.97999999999999</c:v>
                </c:pt>
                <c:pt idx="2">
                  <c:v>149.99</c:v>
                </c:pt>
                <c:pt idx="3">
                  <c:v>149.99</c:v>
                </c:pt>
                <c:pt idx="4">
                  <c:v>150.05000000000001</c:v>
                </c:pt>
              </c:numCache>
            </c:numRef>
          </c:val>
          <c:extLst>
            <c:ext xmlns:c16="http://schemas.microsoft.com/office/drawing/2014/chart" uri="{C3380CC4-5D6E-409C-BE32-E72D297353CC}">
              <c16:uniqueId val="{00000000-FED6-484E-B091-2484B77917B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147.52000000000001</c:v>
                </c:pt>
                <c:pt idx="1">
                  <c:v>146.26</c:v>
                </c:pt>
                <c:pt idx="2">
                  <c:v>136.47</c:v>
                </c:pt>
                <c:pt idx="3">
                  <c:v>131.22</c:v>
                </c:pt>
                <c:pt idx="4">
                  <c:v>132.94999999999999</c:v>
                </c:pt>
              </c:numCache>
            </c:numRef>
          </c:val>
          <c:smooth val="0"/>
          <c:extLst>
            <c:ext xmlns:c16="http://schemas.microsoft.com/office/drawing/2014/chart" uri="{C3380CC4-5D6E-409C-BE32-E72D297353CC}">
              <c16:uniqueId val="{00000001-FED6-484E-B091-2484B77917B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4"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向日市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tr">
        <f>データ!$M$6</f>
        <v>非設置</v>
      </c>
      <c r="AE8" s="73"/>
      <c r="AF8" s="73"/>
      <c r="AG8" s="73"/>
      <c r="AH8" s="73"/>
      <c r="AI8" s="73"/>
      <c r="AJ8" s="73"/>
      <c r="AK8" s="3"/>
      <c r="AL8" s="69">
        <f>データ!S6</f>
        <v>57530</v>
      </c>
      <c r="AM8" s="69"/>
      <c r="AN8" s="69"/>
      <c r="AO8" s="69"/>
      <c r="AP8" s="69"/>
      <c r="AQ8" s="69"/>
      <c r="AR8" s="69"/>
      <c r="AS8" s="69"/>
      <c r="AT8" s="68">
        <f>データ!T6</f>
        <v>7.72</v>
      </c>
      <c r="AU8" s="68"/>
      <c r="AV8" s="68"/>
      <c r="AW8" s="68"/>
      <c r="AX8" s="68"/>
      <c r="AY8" s="68"/>
      <c r="AZ8" s="68"/>
      <c r="BA8" s="68"/>
      <c r="BB8" s="68">
        <f>データ!U6</f>
        <v>7452.07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99.99</v>
      </c>
      <c r="Q10" s="68"/>
      <c r="R10" s="68"/>
      <c r="S10" s="68"/>
      <c r="T10" s="68"/>
      <c r="U10" s="68"/>
      <c r="V10" s="68"/>
      <c r="W10" s="68">
        <f>データ!Q6</f>
        <v>81.23</v>
      </c>
      <c r="X10" s="68"/>
      <c r="Y10" s="68"/>
      <c r="Z10" s="68"/>
      <c r="AA10" s="68"/>
      <c r="AB10" s="68"/>
      <c r="AC10" s="68"/>
      <c r="AD10" s="69">
        <f>データ!R6</f>
        <v>2266</v>
      </c>
      <c r="AE10" s="69"/>
      <c r="AF10" s="69"/>
      <c r="AG10" s="69"/>
      <c r="AH10" s="69"/>
      <c r="AI10" s="69"/>
      <c r="AJ10" s="69"/>
      <c r="AK10" s="2"/>
      <c r="AL10" s="69">
        <f>データ!V6</f>
        <v>57284</v>
      </c>
      <c r="AM10" s="69"/>
      <c r="AN10" s="69"/>
      <c r="AO10" s="69"/>
      <c r="AP10" s="69"/>
      <c r="AQ10" s="69"/>
      <c r="AR10" s="69"/>
      <c r="AS10" s="69"/>
      <c r="AT10" s="68">
        <f>データ!W6</f>
        <v>6.52</v>
      </c>
      <c r="AU10" s="68"/>
      <c r="AV10" s="68"/>
      <c r="AW10" s="68"/>
      <c r="AX10" s="68"/>
      <c r="AY10" s="68"/>
      <c r="AZ10" s="68"/>
      <c r="BA10" s="68"/>
      <c r="BB10" s="68">
        <f>データ!X6</f>
        <v>8785.89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PKN/QwEZfByXQ1tyenae1metDnqE42eBg1aBHWQKY5SYSqzyOz5gdhtY4DZSCvXKeaIq7VJASViAKpW2I6BVMg==" saltValue="PKY10ZwE6DyF/+2xWFni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262081</v>
      </c>
      <c r="D6" s="33">
        <f t="shared" si="3"/>
        <v>47</v>
      </c>
      <c r="E6" s="33">
        <f t="shared" si="3"/>
        <v>17</v>
      </c>
      <c r="F6" s="33">
        <f t="shared" si="3"/>
        <v>1</v>
      </c>
      <c r="G6" s="33">
        <f t="shared" si="3"/>
        <v>0</v>
      </c>
      <c r="H6" s="33" t="str">
        <f t="shared" si="3"/>
        <v>京都府　向日市</v>
      </c>
      <c r="I6" s="33" t="str">
        <f t="shared" si="3"/>
        <v>法非適用</v>
      </c>
      <c r="J6" s="33" t="str">
        <f t="shared" si="3"/>
        <v>下水道事業</v>
      </c>
      <c r="K6" s="33" t="str">
        <f t="shared" si="3"/>
        <v>公共下水道</v>
      </c>
      <c r="L6" s="33" t="str">
        <f t="shared" si="3"/>
        <v>Bb1</v>
      </c>
      <c r="M6" s="33" t="str">
        <f t="shared" si="3"/>
        <v>非設置</v>
      </c>
      <c r="N6" s="34" t="str">
        <f t="shared" si="3"/>
        <v>-</v>
      </c>
      <c r="O6" s="34" t="str">
        <f t="shared" si="3"/>
        <v>該当数値なし</v>
      </c>
      <c r="P6" s="34">
        <f t="shared" si="3"/>
        <v>99.99</v>
      </c>
      <c r="Q6" s="34">
        <f t="shared" si="3"/>
        <v>81.23</v>
      </c>
      <c r="R6" s="34">
        <f t="shared" si="3"/>
        <v>2266</v>
      </c>
      <c r="S6" s="34">
        <f t="shared" si="3"/>
        <v>57530</v>
      </c>
      <c r="T6" s="34">
        <f t="shared" si="3"/>
        <v>7.72</v>
      </c>
      <c r="U6" s="34">
        <f t="shared" si="3"/>
        <v>7452.07</v>
      </c>
      <c r="V6" s="34">
        <f t="shared" si="3"/>
        <v>57284</v>
      </c>
      <c r="W6" s="34">
        <f t="shared" si="3"/>
        <v>6.52</v>
      </c>
      <c r="X6" s="34">
        <f t="shared" si="3"/>
        <v>8785.89</v>
      </c>
      <c r="Y6" s="35">
        <f>IF(Y7="",NA(),Y7)</f>
        <v>64.349999999999994</v>
      </c>
      <c r="Z6" s="35">
        <f t="shared" ref="Z6:AH6" si="4">IF(Z7="",NA(),Z7)</f>
        <v>64.36</v>
      </c>
      <c r="AA6" s="35">
        <f t="shared" si="4"/>
        <v>65.41</v>
      </c>
      <c r="AB6" s="35">
        <f t="shared" si="4"/>
        <v>68.84</v>
      </c>
      <c r="AC6" s="35">
        <f t="shared" si="4"/>
        <v>61.85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767.13</v>
      </c>
      <c r="BG6" s="35">
        <f t="shared" ref="BG6:BO6" si="7">IF(BG7="",NA(),BG7)</f>
        <v>744.42</v>
      </c>
      <c r="BH6" s="35">
        <f t="shared" si="7"/>
        <v>674.24</v>
      </c>
      <c r="BI6" s="35">
        <f t="shared" si="7"/>
        <v>636.11</v>
      </c>
      <c r="BJ6" s="35">
        <f t="shared" si="7"/>
        <v>760.36</v>
      </c>
      <c r="BK6" s="35">
        <f t="shared" si="7"/>
        <v>775.45</v>
      </c>
      <c r="BL6" s="35">
        <f t="shared" si="7"/>
        <v>786.46</v>
      </c>
      <c r="BM6" s="35">
        <f t="shared" si="7"/>
        <v>707.12</v>
      </c>
      <c r="BN6" s="35">
        <f t="shared" si="7"/>
        <v>733.93</v>
      </c>
      <c r="BO6" s="35">
        <f t="shared" si="7"/>
        <v>813.96</v>
      </c>
      <c r="BP6" s="34" t="str">
        <f>IF(BP7="","",IF(BP7="-","【-】","【"&amp;SUBSTITUTE(TEXT(BP7,"#,##0.00"),"-","△")&amp;"】"))</f>
        <v>【682.51】</v>
      </c>
      <c r="BQ6" s="35">
        <f>IF(BQ7="",NA(),BQ7)</f>
        <v>87.77</v>
      </c>
      <c r="BR6" s="35">
        <f t="shared" ref="BR6:BZ6" si="8">IF(BR7="",NA(),BR7)</f>
        <v>87.14</v>
      </c>
      <c r="BS6" s="35">
        <f t="shared" si="8"/>
        <v>85.94</v>
      </c>
      <c r="BT6" s="35">
        <f t="shared" si="8"/>
        <v>85.69</v>
      </c>
      <c r="BU6" s="35">
        <f t="shared" si="8"/>
        <v>76.78</v>
      </c>
      <c r="BV6" s="35">
        <f t="shared" si="8"/>
        <v>86.34</v>
      </c>
      <c r="BW6" s="35">
        <f t="shared" si="8"/>
        <v>84.89</v>
      </c>
      <c r="BX6" s="35">
        <f t="shared" si="8"/>
        <v>93.62</v>
      </c>
      <c r="BY6" s="35">
        <f t="shared" si="8"/>
        <v>94.59</v>
      </c>
      <c r="BZ6" s="35">
        <f t="shared" si="8"/>
        <v>92.08</v>
      </c>
      <c r="CA6" s="34" t="str">
        <f>IF(CA7="","",IF(CA7="-","【-】","【"&amp;SUBSTITUTE(TEXT(CA7,"#,##0.00"),"-","△")&amp;"】"))</f>
        <v>【100.34】</v>
      </c>
      <c r="CB6" s="35">
        <f>IF(CB7="",NA(),CB7)</f>
        <v>149.96</v>
      </c>
      <c r="CC6" s="35">
        <f t="shared" ref="CC6:CK6" si="9">IF(CC7="",NA(),CC7)</f>
        <v>149.97999999999999</v>
      </c>
      <c r="CD6" s="35">
        <f t="shared" si="9"/>
        <v>149.99</v>
      </c>
      <c r="CE6" s="35">
        <f t="shared" si="9"/>
        <v>149.99</v>
      </c>
      <c r="CF6" s="35">
        <f t="shared" si="9"/>
        <v>150.05000000000001</v>
      </c>
      <c r="CG6" s="35">
        <f t="shared" si="9"/>
        <v>147.52000000000001</v>
      </c>
      <c r="CH6" s="35">
        <f t="shared" si="9"/>
        <v>146.26</v>
      </c>
      <c r="CI6" s="35">
        <f t="shared" si="9"/>
        <v>136.47</v>
      </c>
      <c r="CJ6" s="35">
        <f t="shared" si="9"/>
        <v>131.22</v>
      </c>
      <c r="CK6" s="35">
        <f t="shared" si="9"/>
        <v>132.94999999999999</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86.69</v>
      </c>
      <c r="CS6" s="35">
        <f t="shared" si="10"/>
        <v>80.16</v>
      </c>
      <c r="CT6" s="35">
        <f t="shared" si="10"/>
        <v>73.599999999999994</v>
      </c>
      <c r="CU6" s="35">
        <f t="shared" si="10"/>
        <v>70.33</v>
      </c>
      <c r="CV6" s="35">
        <f t="shared" si="10"/>
        <v>70.3</v>
      </c>
      <c r="CW6" s="34" t="str">
        <f>IF(CW7="","",IF(CW7="-","【-】","【"&amp;SUBSTITUTE(TEXT(CW7,"#,##0.00"),"-","△")&amp;"】"))</f>
        <v>【59.64】</v>
      </c>
      <c r="CX6" s="35">
        <f>IF(CX7="",NA(),CX7)</f>
        <v>98.68</v>
      </c>
      <c r="CY6" s="35">
        <f t="shared" ref="CY6:DG6" si="11">IF(CY7="",NA(),CY7)</f>
        <v>98.83</v>
      </c>
      <c r="CZ6" s="35">
        <f t="shared" si="11"/>
        <v>98.95</v>
      </c>
      <c r="DA6" s="35">
        <f t="shared" si="11"/>
        <v>99.03</v>
      </c>
      <c r="DB6" s="35">
        <f t="shared" si="11"/>
        <v>99.09</v>
      </c>
      <c r="DC6" s="35">
        <f t="shared" si="11"/>
        <v>96.14</v>
      </c>
      <c r="DD6" s="35">
        <f t="shared" si="11"/>
        <v>96.19</v>
      </c>
      <c r="DE6" s="35">
        <f t="shared" si="11"/>
        <v>96.4</v>
      </c>
      <c r="DF6" s="35">
        <f t="shared" si="11"/>
        <v>95.85</v>
      </c>
      <c r="DG6" s="35">
        <f t="shared" si="11"/>
        <v>95.95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4.88</v>
      </c>
      <c r="EL6" s="35">
        <f t="shared" si="14"/>
        <v>0.2</v>
      </c>
      <c r="EM6" s="35">
        <f t="shared" si="14"/>
        <v>0.3</v>
      </c>
      <c r="EN6" s="35">
        <f t="shared" si="14"/>
        <v>0.12</v>
      </c>
      <c r="EO6" s="34" t="str">
        <f>IF(EO7="","",IF(EO7="-","【-】","【"&amp;SUBSTITUTE(TEXT(EO7,"#,##0.00"),"-","△")&amp;"】"))</f>
        <v>【0.22】</v>
      </c>
    </row>
    <row r="7" spans="1:145" s="36" customFormat="1" x14ac:dyDescent="0.15">
      <c r="A7" s="28"/>
      <c r="B7" s="37">
        <v>2019</v>
      </c>
      <c r="C7" s="37">
        <v>262081</v>
      </c>
      <c r="D7" s="37">
        <v>47</v>
      </c>
      <c r="E7" s="37">
        <v>17</v>
      </c>
      <c r="F7" s="37">
        <v>1</v>
      </c>
      <c r="G7" s="37">
        <v>0</v>
      </c>
      <c r="H7" s="37" t="s">
        <v>98</v>
      </c>
      <c r="I7" s="37" t="s">
        <v>99</v>
      </c>
      <c r="J7" s="37" t="s">
        <v>100</v>
      </c>
      <c r="K7" s="37" t="s">
        <v>101</v>
      </c>
      <c r="L7" s="37" t="s">
        <v>102</v>
      </c>
      <c r="M7" s="37" t="s">
        <v>103</v>
      </c>
      <c r="N7" s="38" t="s">
        <v>104</v>
      </c>
      <c r="O7" s="38" t="s">
        <v>105</v>
      </c>
      <c r="P7" s="38">
        <v>99.99</v>
      </c>
      <c r="Q7" s="38">
        <v>81.23</v>
      </c>
      <c r="R7" s="38">
        <v>2266</v>
      </c>
      <c r="S7" s="38">
        <v>57530</v>
      </c>
      <c r="T7" s="38">
        <v>7.72</v>
      </c>
      <c r="U7" s="38">
        <v>7452.07</v>
      </c>
      <c r="V7" s="38">
        <v>57284</v>
      </c>
      <c r="W7" s="38">
        <v>6.52</v>
      </c>
      <c r="X7" s="38">
        <v>8785.89</v>
      </c>
      <c r="Y7" s="38">
        <v>64.349999999999994</v>
      </c>
      <c r="Z7" s="38">
        <v>64.36</v>
      </c>
      <c r="AA7" s="38">
        <v>65.41</v>
      </c>
      <c r="AB7" s="38">
        <v>68.84</v>
      </c>
      <c r="AC7" s="38">
        <v>61.85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767.13</v>
      </c>
      <c r="BG7" s="38">
        <v>744.42</v>
      </c>
      <c r="BH7" s="38">
        <v>674.24</v>
      </c>
      <c r="BI7" s="38">
        <v>636.11</v>
      </c>
      <c r="BJ7" s="38">
        <v>760.36</v>
      </c>
      <c r="BK7" s="38">
        <v>775.45</v>
      </c>
      <c r="BL7" s="38">
        <v>786.46</v>
      </c>
      <c r="BM7" s="38">
        <v>707.12</v>
      </c>
      <c r="BN7" s="38">
        <v>733.93</v>
      </c>
      <c r="BO7" s="38">
        <v>813.96</v>
      </c>
      <c r="BP7" s="38">
        <v>682.51</v>
      </c>
      <c r="BQ7" s="38">
        <v>87.77</v>
      </c>
      <c r="BR7" s="38">
        <v>87.14</v>
      </c>
      <c r="BS7" s="38">
        <v>85.94</v>
      </c>
      <c r="BT7" s="38">
        <v>85.69</v>
      </c>
      <c r="BU7" s="38">
        <v>76.78</v>
      </c>
      <c r="BV7" s="38">
        <v>86.34</v>
      </c>
      <c r="BW7" s="38">
        <v>84.89</v>
      </c>
      <c r="BX7" s="38">
        <v>93.62</v>
      </c>
      <c r="BY7" s="38">
        <v>94.59</v>
      </c>
      <c r="BZ7" s="38">
        <v>92.08</v>
      </c>
      <c r="CA7" s="38">
        <v>100.34</v>
      </c>
      <c r="CB7" s="38">
        <v>149.96</v>
      </c>
      <c r="CC7" s="38">
        <v>149.97999999999999</v>
      </c>
      <c r="CD7" s="38">
        <v>149.99</v>
      </c>
      <c r="CE7" s="38">
        <v>149.99</v>
      </c>
      <c r="CF7" s="38">
        <v>150.05000000000001</v>
      </c>
      <c r="CG7" s="38">
        <v>147.52000000000001</v>
      </c>
      <c r="CH7" s="38">
        <v>146.26</v>
      </c>
      <c r="CI7" s="38">
        <v>136.47</v>
      </c>
      <c r="CJ7" s="38">
        <v>131.22</v>
      </c>
      <c r="CK7" s="38">
        <v>132.94999999999999</v>
      </c>
      <c r="CL7" s="38">
        <v>136.15</v>
      </c>
      <c r="CM7" s="38" t="s">
        <v>104</v>
      </c>
      <c r="CN7" s="38" t="s">
        <v>104</v>
      </c>
      <c r="CO7" s="38" t="s">
        <v>104</v>
      </c>
      <c r="CP7" s="38" t="s">
        <v>104</v>
      </c>
      <c r="CQ7" s="38" t="s">
        <v>104</v>
      </c>
      <c r="CR7" s="38">
        <v>86.69</v>
      </c>
      <c r="CS7" s="38">
        <v>80.16</v>
      </c>
      <c r="CT7" s="38">
        <v>73.599999999999994</v>
      </c>
      <c r="CU7" s="38">
        <v>70.33</v>
      </c>
      <c r="CV7" s="38">
        <v>70.3</v>
      </c>
      <c r="CW7" s="38">
        <v>59.64</v>
      </c>
      <c r="CX7" s="38">
        <v>98.68</v>
      </c>
      <c r="CY7" s="38">
        <v>98.83</v>
      </c>
      <c r="CZ7" s="38">
        <v>98.95</v>
      </c>
      <c r="DA7" s="38">
        <v>99.03</v>
      </c>
      <c r="DB7" s="38">
        <v>99.09</v>
      </c>
      <c r="DC7" s="38">
        <v>96.14</v>
      </c>
      <c r="DD7" s="38">
        <v>96.19</v>
      </c>
      <c r="DE7" s="38">
        <v>96.4</v>
      </c>
      <c r="DF7" s="38">
        <v>95.85</v>
      </c>
      <c r="DG7" s="38">
        <v>95.95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4.88</v>
      </c>
      <c r="EL7" s="38">
        <v>0.2</v>
      </c>
      <c r="EM7" s="38">
        <v>0.3</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City MUKO</cp:lastModifiedBy>
  <cp:lastPrinted>2021-02-08T07:21:25Z</cp:lastPrinted>
  <dcterms:modified xsi:type="dcterms:W3CDTF">2021-02-08T07:51:00Z</dcterms:modified>
</cp:coreProperties>
</file>