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上下水道部\営業課\経営係\経営比較分析表\下水道\R01\"/>
    </mc:Choice>
  </mc:AlternateContent>
  <workbookProtection workbookAlgorithmName="SHA-512" workbookHashValue="NMM2ttnu2Nj0mBE3v0HbZSE3N3jW0PPT5MAHQ7vysh48ATs61LAO16NzVpdCPc0uALRl9WOUkRYBwuSh5rXmLA==" workbookSaltValue="CK3v6mRmm9FHeu9JGgdwX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<sst xmlns="http://schemas.openxmlformats.org/spreadsheetml/2006/main" count="228" uniqueCount="114">
  <si>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</si>
  <si>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</si>
  <si>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</si>
  <si>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</si>
  <si>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</si>
  <si>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</si>
  <si>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</si>
  <si>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</si>
  <si>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</si>
  <si>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</si>
  <si>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</si>
  <si>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</si>
  <si>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</si>
  <si>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</si>
  <si>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</si>
  <si>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</si>
  <si>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</si>
  <si>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</si>
  <si>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</si>
  <si>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</si>
  <si>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</si>
  <si>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</si>
  <si>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</si>
  <si>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</si>
  <si>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</si>
  <si>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</si>
  <si>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</si>
  <si>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</si>
  <si>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</si>
  <si>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</si>
  <si>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</si>
  <si>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</si>
  <si>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</si>
  <si>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</si>
  <si>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</si>
  <si>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</si>
  <si>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</si>
  <si>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</si>
  <si>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</si>
  <si>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</si>
  <si>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</si>
  <si>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</si>
  <si>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</si>
  <si>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</si>
  <si>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</si>
  <si>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</si>
  <si>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</si>
  <si>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</si>
  <si>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</si>
  <si>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</si>
  <si>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</si>
  <si>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</si>
  <si>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</si>
  <si>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</si>
  <si>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</si>
  <si>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</si>
  <si>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</si>
  <si>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</si>
  <si>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</si>
  <si>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</si>
  <si>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</si>
  <si>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</si>
  <si>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</si>
  <si>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</si>
  <si>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</si>
  <si>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</si>
  <si>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</si>
  <si>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</si>
  <si>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</si>
  <si>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</si>
  <si>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</si>
  <si>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</si>
  <si>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</si>
  <si>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</si>
  <si>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</si>
  <si>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</si>
  <si>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</si>
  <si>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</si>
  <si>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</si>
  <si>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</si>
  <si>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</si>
  <si>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</si>
  <si>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</si>
  <si>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</si>
  <si>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</si>
  <si>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</si>
  <si>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</si>
  <si>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</si>
  <si>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</si>
  <si>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</si>
  <si>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</si>
  <si>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</si>
  <si>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</si>
  <si>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向日市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</si>
  <si>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</si>
  <si>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</si>
  <si>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</si>
  <si>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</si>
  <si>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</si>
  <si>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</si>
  <si>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</si>
  <si>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</si>
  <si>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</si>
  <si>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</si>
  <si>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</si>
  <si>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</si>
  <si>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</si>
  <si>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</si>
  <si>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</si>
  <si>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</si>
  <si>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</si>
  <si>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
　概ね資産全体の半分程度償却が進んでいる状況で推移しています。
②管路経年化率
　老朽管を積極的に更新していますが、法定耐用年数を経過した管路であっても、状態が良好で使用可能な管路は有効に活用しています。
③管路更新率
　類似団体を上回るペースで、積極的な管路の更新を進めています。今後も基幹管路を中心とした管路の更新に取り組んでいきます。</t>
    <rPh sb="33" eb="35">
      <t>ジョウキョウ</t>
    </rPh>
    <rPh sb="36" eb="38">
      <t>スイイ</t>
    </rPh>
    <phoneticPr fontId="4"/>
  </si>
  <si>
    <t>①経常収支比率
　近年100％以上で推移しており、望ましい状態といえます。今後は森本東部地区等の大規模な開発事業により、水需要への影響が見込まれることから、動向を注視していきます。
　平成29年度に策定した経営戦略では100%以上を維持することを目標としており、今後もこの水準を維持していきたいと考えています。
③流動比率
　流動比率は類似団体を下回っており、現金等の流動資産の保有が少ないことが要因として挙げられます。
④企業債残高対給水収益比率
　類似団体より低い水準を維持できていますが、今後も水道施設の耐震化を進めていくことで、企業債の発行額の増加による数値の悪化が見込まれます。
　経営戦略に基づく計画的な企業債の発行を行うことで、指標の悪化を防いでいきます。
⑤料金回収率
　経常収支比率と同様に100％以上で推移しており、現在の回収率を維持することが望ましいと考えています。
⑥給水原価
　京都府営水と自己水の２水源を確保していることから、京都府営水の受水費に加え、自己水の浄水施設にかかる浄水費用、減価償却費により給水原価が高くなっています。</t>
    <rPh sb="234" eb="236">
      <t>スイジュン</t>
    </rPh>
    <rPh sb="237" eb="239">
      <t>イジ</t>
    </rPh>
    <rPh sb="255" eb="258">
      <t>タイシンカ</t>
    </rPh>
    <phoneticPr fontId="4"/>
  </si>
  <si>
    <t>　本市では、平成29年度に「向日市水道事業経営戦略」を策定し、経常収支比率、流動比率、企業債残高対給水収益比率などを重要な指標と定め、併せて基幹管路耐震適合率の向上を目指しております。
　当年度は、経常収支比率や料金回収率で、昨年度同様100％以上を維持する決算状況となりましたが、引き続き企業債残高が増加していることから、企業債残高対給水収益比率が悪化しています。今後もアセットマネジメントによる水道施設の強化を進めていくため、建設改良費の増加と、それに伴う企業債の増加が見込まれますが、計画的な経営を行い、事業運営状況の改善を図っていきます。</t>
    <rPh sb="94" eb="95">
      <t>トウ</t>
    </rPh>
    <rPh sb="122" eb="124">
      <t>イジョウ</t>
    </rPh>
    <rPh sb="125" eb="127">
      <t>イジ</t>
    </rPh>
    <rPh sb="249" eb="251">
      <t>ケイエイ</t>
    </rPh>
    <rPh sb="252" eb="253">
      <t>オコナ</t>
    </rPh>
    <rPh sb="255" eb="257">
      <t>ジギョウ</t>
    </rPh>
    <rPh sb="257" eb="259">
      <t>ウンエイ</t>
    </rPh>
    <rPh sb="259" eb="261">
      <t>ジョウキョウ</t>
    </rPh>
    <rPh sb="262" eb="264">
      <t>カイゼン</t>
    </rPh>
    <rPh sb="265" eb="26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</si>
</sst>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2.7</c:v>
                </c:pt>
                <c:pt idx="1">
                  <c:v>1.1599999999999999</c:v>
                </c:pt>
                <c:pt idx="2">
                  <c:v>1.5</c:v>
                </c:pt>
                <c:pt idx="3">
                  <c:v>1.1299999999999999</c:v>
                </c:pt>
                <c:pt idx="4">
                  <c:v>0.95</c:v>
                </c:pt>
              </c:numCache>
            </c:numRef>
          </c:val>
          <c:extLst>
            <c:ext xmlns:c16="http://schemas.microsoft.com/office/drawing/2014/chart" uri="{C3380CC4-5D6E-409C-BE32-E72D297353CC}">
              <c16:uniqueId val="{00000000-D706-49FC-A8C5-4E75285DAC8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D706-49FC-A8C5-4E75285DAC8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45.45</c:v>
                </c:pt>
                <c:pt idx="1">
                  <c:v>45.67</c:v>
                </c:pt>
                <c:pt idx="2">
                  <c:v>46.4</c:v>
                </c:pt>
                <c:pt idx="3">
                  <c:v>46.23</c:v>
                </c:pt>
                <c:pt idx="4">
                  <c:v>46.86</c:v>
                </c:pt>
              </c:numCache>
            </c:numRef>
          </c:val>
          <c:extLst>
            <c:ext xmlns:c16="http://schemas.microsoft.com/office/drawing/2014/chart" uri="{C3380CC4-5D6E-409C-BE32-E72D297353CC}">
              <c16:uniqueId val="{00000000-D1E8-42D3-A380-3412C58EABF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D1E8-42D3-A380-3412C58EABF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95.58</c:v>
                </c:pt>
                <c:pt idx="1">
                  <c:v>96.36</c:v>
                </c:pt>
                <c:pt idx="2">
                  <c:v>95.11</c:v>
                </c:pt>
                <c:pt idx="3">
                  <c:v>96.04</c:v>
                </c:pt>
                <c:pt idx="4">
                  <c:v>94.36</c:v>
                </c:pt>
              </c:numCache>
            </c:numRef>
          </c:val>
          <c:extLst>
            <c:ext xmlns:c16="http://schemas.microsoft.com/office/drawing/2014/chart" uri="{C3380CC4-5D6E-409C-BE32-E72D297353CC}">
              <c16:uniqueId val="{00000000-A2F5-45E1-8E96-29BA751745C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A2F5-45E1-8E96-29BA751745C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116.13</c:v>
                </c:pt>
                <c:pt idx="1">
                  <c:v>117.11</c:v>
                </c:pt>
                <c:pt idx="2">
                  <c:v>117.08</c:v>
                </c:pt>
                <c:pt idx="3">
                  <c:v>117.63</c:v>
                </c:pt>
                <c:pt idx="4">
                  <c:v>118.78</c:v>
                </c:pt>
              </c:numCache>
            </c:numRef>
          </c:val>
          <c:extLst>
            <c:ext xmlns:c16="http://schemas.microsoft.com/office/drawing/2014/chart" uri="{C3380CC4-5D6E-409C-BE32-E72D297353CC}">
              <c16:uniqueId val="{00000000-592E-46A6-8D3B-3086548CD4B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592E-46A6-8D3B-3086548CD4B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47.33</c:v>
                </c:pt>
                <c:pt idx="1">
                  <c:v>47.59</c:v>
                </c:pt>
                <c:pt idx="2">
                  <c:v>48.15</c:v>
                </c:pt>
                <c:pt idx="3">
                  <c:v>47.2</c:v>
                </c:pt>
                <c:pt idx="4">
                  <c:v>47.42</c:v>
                </c:pt>
              </c:numCache>
            </c:numRef>
          </c:val>
          <c:extLst>
            <c:ext xmlns:c16="http://schemas.microsoft.com/office/drawing/2014/chart" uri="{C3380CC4-5D6E-409C-BE32-E72D297353CC}">
              <c16:uniqueId val="{00000000-5FEC-4C95-A213-1417454551D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5FEC-4C95-A213-1417454551D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12.04</c:v>
                </c:pt>
                <c:pt idx="1">
                  <c:v>13.03</c:v>
                </c:pt>
                <c:pt idx="2">
                  <c:v>13.36</c:v>
                </c:pt>
                <c:pt idx="3">
                  <c:v>12.91</c:v>
                </c:pt>
                <c:pt idx="4">
                  <c:v>15.57</c:v>
                </c:pt>
              </c:numCache>
            </c:numRef>
          </c:val>
          <c:extLst>
            <c:ext xmlns:c16="http://schemas.microsoft.com/office/drawing/2014/chart" uri="{C3380CC4-5D6E-409C-BE32-E72D297353CC}">
              <c16:uniqueId val="{00000000-2390-4286-B6B2-E7AE6486BEE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2390-4286-B6B2-E7AE6486BEE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9B-4E01-9117-0B0C05ADEE2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AE9B-4E01-9117-0B0C05ADEE2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253.74</c:v>
                </c:pt>
                <c:pt idx="1">
                  <c:v>254.74</c:v>
                </c:pt>
                <c:pt idx="2">
                  <c:v>323.58999999999997</c:v>
                </c:pt>
                <c:pt idx="3">
                  <c:v>299.72000000000003</c:v>
                </c:pt>
                <c:pt idx="4">
                  <c:v>272.54000000000002</c:v>
                </c:pt>
              </c:numCache>
            </c:numRef>
          </c:val>
          <c:extLst>
            <c:ext xmlns:c16="http://schemas.microsoft.com/office/drawing/2014/chart" uri="{C3380CC4-5D6E-409C-BE32-E72D297353CC}">
              <c16:uniqueId val="{00000000-A092-42AF-B5FD-BA7CD2CFF4F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A092-42AF-B5FD-BA7CD2CFF4F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223.04</c:v>
                </c:pt>
                <c:pt idx="1">
                  <c:v>241.03</c:v>
                </c:pt>
                <c:pt idx="2">
                  <c:v>247.37</c:v>
                </c:pt>
                <c:pt idx="3">
                  <c:v>246.96</c:v>
                </c:pt>
                <c:pt idx="4">
                  <c:v>248.77</c:v>
                </c:pt>
              </c:numCache>
            </c:numRef>
          </c:val>
          <c:extLst>
            <c:ext xmlns:c16="http://schemas.microsoft.com/office/drawing/2014/chart" uri="{C3380CC4-5D6E-409C-BE32-E72D297353CC}">
              <c16:uniqueId val="{00000000-D547-47E1-BDF2-4F5B4766F28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D547-47E1-BDF2-4F5B4766F28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108.74</c:v>
                </c:pt>
                <c:pt idx="1">
                  <c:v>111.17</c:v>
                </c:pt>
                <c:pt idx="2">
                  <c:v>111.33</c:v>
                </c:pt>
                <c:pt idx="3">
                  <c:v>113.28</c:v>
                </c:pt>
                <c:pt idx="4">
                  <c:v>116.22</c:v>
                </c:pt>
              </c:numCache>
            </c:numRef>
          </c:val>
          <c:extLst>
            <c:ext xmlns:c16="http://schemas.microsoft.com/office/drawing/2014/chart" uri="{C3380CC4-5D6E-409C-BE32-E72D297353CC}">
              <c16:uniqueId val="{00000000-7F8D-4B7D-835F-E3911C0230B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7F8D-4B7D-835F-E3911C0230B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185.53</c:v>
                </c:pt>
                <c:pt idx="1">
                  <c:v>179.76</c:v>
                </c:pt>
                <c:pt idx="2">
                  <c:v>179.36</c:v>
                </c:pt>
                <c:pt idx="3">
                  <c:v>176.52</c:v>
                </c:pt>
                <c:pt idx="4">
                  <c:v>172.41</c:v>
                </c:pt>
              </c:numCache>
            </c:numRef>
          </c:val>
          <c:extLst>
            <c:ext xmlns:c16="http://schemas.microsoft.com/office/drawing/2014/chart" uri="{C3380CC4-5D6E-409C-BE32-E72D297353CC}">
              <c16:uniqueId val="{00000000-60FA-4FF7-B91F-20BFC344D58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60FA-4FF7-B91F-20BFC344D58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AL10" sqref="AL10:AS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京都府　向日市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57530</v>
      </c>
      <c r="AM8" s="61"/>
      <c r="AN8" s="61"/>
      <c r="AO8" s="61"/>
      <c r="AP8" s="61"/>
      <c r="AQ8" s="61"/>
      <c r="AR8" s="61"/>
      <c r="AS8" s="61"/>
      <c r="AT8" s="52">
        <f>データ!$S$6</f>
        <v>7.72</v>
      </c>
      <c r="AU8" s="53"/>
      <c r="AV8" s="53"/>
      <c r="AW8" s="53"/>
      <c r="AX8" s="53"/>
      <c r="AY8" s="53"/>
      <c r="AZ8" s="53"/>
      <c r="BA8" s="53"/>
      <c r="BB8" s="54">
        <f>データ!$T$6</f>
        <v>7452.07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68.5</v>
      </c>
      <c r="J10" s="53"/>
      <c r="K10" s="53"/>
      <c r="L10" s="53"/>
      <c r="M10" s="53"/>
      <c r="N10" s="53"/>
      <c r="O10" s="64"/>
      <c r="P10" s="54">
        <f>データ!$P$6</f>
        <v>100</v>
      </c>
      <c r="Q10" s="54"/>
      <c r="R10" s="54"/>
      <c r="S10" s="54"/>
      <c r="T10" s="54"/>
      <c r="U10" s="54"/>
      <c r="V10" s="54"/>
      <c r="W10" s="61">
        <f>データ!$Q$6</f>
        <v>3410</v>
      </c>
      <c r="X10" s="61"/>
      <c r="Y10" s="61"/>
      <c r="Z10" s="61"/>
      <c r="AA10" s="61"/>
      <c r="AB10" s="61"/>
      <c r="AC10" s="61"/>
      <c r="AD10" s="2"/>
      <c r="AE10" s="2"/>
      <c r="AF10" s="2"/>
      <c r="AG10" s="2"/>
      <c r="AH10" s="4"/>
      <c r="AI10" s="4"/>
      <c r="AJ10" s="4"/>
      <c r="AK10" s="4"/>
      <c r="AL10" s="61">
        <f>データ!$U$6</f>
        <v>57288</v>
      </c>
      <c r="AM10" s="61"/>
      <c r="AN10" s="61"/>
      <c r="AO10" s="61"/>
      <c r="AP10" s="61"/>
      <c r="AQ10" s="61"/>
      <c r="AR10" s="61"/>
      <c r="AS10" s="61"/>
      <c r="AT10" s="52">
        <f>データ!$V$6</f>
        <v>7.72</v>
      </c>
      <c r="AU10" s="53"/>
      <c r="AV10" s="53"/>
      <c r="AW10" s="53"/>
      <c r="AX10" s="53"/>
      <c r="AY10" s="53"/>
      <c r="AZ10" s="53"/>
      <c r="BA10" s="53"/>
      <c r="BB10" s="54">
        <f>データ!$W$6</f>
        <v>7420.73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ACgaNzE345/gMp9hqXSs5nUDwzP4f34hI3kz57KVEN3RBDljFoILNQjkJop/VAvpKTNTkhrtvYI6uK0/J+g3Ug==" saltValue="+V8w05W8Cf11qW6uQWw95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262081</v>
      </c>
      <c r="D6" s="34">
        <f t="shared" si="3"/>
        <v>46</v>
      </c>
      <c r="E6" s="34">
        <f t="shared" si="3"/>
        <v>1</v>
      </c>
      <c r="F6" s="34">
        <f t="shared" si="3"/>
        <v>0</v>
      </c>
      <c r="G6" s="34">
        <f t="shared" si="3"/>
        <v>1</v>
      </c>
      <c r="H6" s="34" t="str">
        <f t="shared" si="3"/>
        <v>京都府　向日市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68.5</v>
      </c>
      <c r="P6" s="35">
        <f t="shared" si="3"/>
        <v>100</v>
      </c>
      <c r="Q6" s="35">
        <f t="shared" si="3"/>
        <v>3410</v>
      </c>
      <c r="R6" s="35">
        <f t="shared" si="3"/>
        <v>57530</v>
      </c>
      <c r="S6" s="35">
        <f t="shared" si="3"/>
        <v>7.72</v>
      </c>
      <c r="T6" s="35">
        <f t="shared" si="3"/>
        <v>7452.07</v>
      </c>
      <c r="U6" s="35">
        <f t="shared" si="3"/>
        <v>57288</v>
      </c>
      <c r="V6" s="35">
        <f t="shared" si="3"/>
        <v>7.72</v>
      </c>
      <c r="W6" s="35">
        <f t="shared" si="3"/>
        <v>7420.73</v>
      </c>
      <c r="X6" s="36">
        <f>IF(X7="",NA(),X7)</f>
        <v>116.13</v>
      </c>
      <c r="Y6" s="36">
        <f t="shared" ref="Y6:AG6" si="4">IF(Y7="",NA(),Y7)</f>
        <v>117.11</v>
      </c>
      <c r="Z6" s="36">
        <f t="shared" si="4"/>
        <v>117.08</v>
      </c>
      <c r="AA6" s="36">
        <f t="shared" si="4"/>
        <v>117.63</v>
      </c>
      <c r="AB6" s="36">
        <f t="shared" si="4"/>
        <v>118.78</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253.74</v>
      </c>
      <c r="AU6" s="36">
        <f t="shared" ref="AU6:BC6" si="6">IF(AU7="",NA(),AU7)</f>
        <v>254.74</v>
      </c>
      <c r="AV6" s="36">
        <f t="shared" si="6"/>
        <v>323.58999999999997</v>
      </c>
      <c r="AW6" s="36">
        <f t="shared" si="6"/>
        <v>299.72000000000003</v>
      </c>
      <c r="AX6" s="36">
        <f t="shared" si="6"/>
        <v>272.54000000000002</v>
      </c>
      <c r="AY6" s="36">
        <f t="shared" si="6"/>
        <v>346.59</v>
      </c>
      <c r="AZ6" s="36">
        <f t="shared" si="6"/>
        <v>357.82</v>
      </c>
      <c r="BA6" s="36">
        <f t="shared" si="6"/>
        <v>355.5</v>
      </c>
      <c r="BB6" s="36">
        <f t="shared" si="6"/>
        <v>349.83</v>
      </c>
      <c r="BC6" s="36">
        <f t="shared" si="6"/>
        <v>360.86</v>
      </c>
      <c r="BD6" s="35" t="str">
        <f>IF(BD7="","",IF(BD7="-","【-】","【"&amp;SUBSTITUTE(TEXT(BD7,"#,##0.00"),"-","△")&amp;"】"))</f>
        <v>【264.97】</v>
      </c>
      <c r="BE6" s="36">
        <f>IF(BE7="",NA(),BE7)</f>
        <v>223.04</v>
      </c>
      <c r="BF6" s="36">
        <f t="shared" ref="BF6:BN6" si="7">IF(BF7="",NA(),BF7)</f>
        <v>241.03</v>
      </c>
      <c r="BG6" s="36">
        <f t="shared" si="7"/>
        <v>247.37</v>
      </c>
      <c r="BH6" s="36">
        <f t="shared" si="7"/>
        <v>246.96</v>
      </c>
      <c r="BI6" s="36">
        <f t="shared" si="7"/>
        <v>248.77</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108.74</v>
      </c>
      <c r="BQ6" s="36">
        <f t="shared" ref="BQ6:BY6" si="8">IF(BQ7="",NA(),BQ7)</f>
        <v>111.17</v>
      </c>
      <c r="BR6" s="36">
        <f t="shared" si="8"/>
        <v>111.33</v>
      </c>
      <c r="BS6" s="36">
        <f t="shared" si="8"/>
        <v>113.28</v>
      </c>
      <c r="BT6" s="36">
        <f t="shared" si="8"/>
        <v>116.22</v>
      </c>
      <c r="BU6" s="36">
        <f t="shared" si="8"/>
        <v>105.71</v>
      </c>
      <c r="BV6" s="36">
        <f t="shared" si="8"/>
        <v>106.01</v>
      </c>
      <c r="BW6" s="36">
        <f t="shared" si="8"/>
        <v>104.57</v>
      </c>
      <c r="BX6" s="36">
        <f t="shared" si="8"/>
        <v>103.54</v>
      </c>
      <c r="BY6" s="36">
        <f t="shared" si="8"/>
        <v>103.32</v>
      </c>
      <c r="BZ6" s="35" t="str">
        <f>IF(BZ7="","",IF(BZ7="-","【-】","【"&amp;SUBSTITUTE(TEXT(BZ7,"#,##0.00"),"-","△")&amp;"】"))</f>
        <v>【103.24】</v>
      </c>
      <c r="CA6" s="36">
        <f>IF(CA7="",NA(),CA7)</f>
        <v>185.53</v>
      </c>
      <c r="CB6" s="36">
        <f t="shared" ref="CB6:CJ6" si="9">IF(CB7="",NA(),CB7)</f>
        <v>179.76</v>
      </c>
      <c r="CC6" s="36">
        <f t="shared" si="9"/>
        <v>179.36</v>
      </c>
      <c r="CD6" s="36">
        <f t="shared" si="9"/>
        <v>176.52</v>
      </c>
      <c r="CE6" s="36">
        <f t="shared" si="9"/>
        <v>172.41</v>
      </c>
      <c r="CF6" s="36">
        <f t="shared" si="9"/>
        <v>162.15</v>
      </c>
      <c r="CG6" s="36">
        <f t="shared" si="9"/>
        <v>162.24</v>
      </c>
      <c r="CH6" s="36">
        <f t="shared" si="9"/>
        <v>165.47</v>
      </c>
      <c r="CI6" s="36">
        <f t="shared" si="9"/>
        <v>167.46</v>
      </c>
      <c r="CJ6" s="36">
        <f t="shared" si="9"/>
        <v>168.56</v>
      </c>
      <c r="CK6" s="35" t="str">
        <f>IF(CK7="","",IF(CK7="-","【-】","【"&amp;SUBSTITUTE(TEXT(CK7,"#,##0.00"),"-","△")&amp;"】"))</f>
        <v>【168.38】</v>
      </c>
      <c r="CL6" s="36">
        <f>IF(CL7="",NA(),CL7)</f>
        <v>45.45</v>
      </c>
      <c r="CM6" s="36">
        <f t="shared" ref="CM6:CU6" si="10">IF(CM7="",NA(),CM7)</f>
        <v>45.67</v>
      </c>
      <c r="CN6" s="36">
        <f t="shared" si="10"/>
        <v>46.4</v>
      </c>
      <c r="CO6" s="36">
        <f t="shared" si="10"/>
        <v>46.23</v>
      </c>
      <c r="CP6" s="36">
        <f t="shared" si="10"/>
        <v>46.86</v>
      </c>
      <c r="CQ6" s="36">
        <f t="shared" si="10"/>
        <v>59.34</v>
      </c>
      <c r="CR6" s="36">
        <f t="shared" si="10"/>
        <v>59.11</v>
      </c>
      <c r="CS6" s="36">
        <f t="shared" si="10"/>
        <v>59.74</v>
      </c>
      <c r="CT6" s="36">
        <f t="shared" si="10"/>
        <v>59.46</v>
      </c>
      <c r="CU6" s="36">
        <f t="shared" si="10"/>
        <v>59.51</v>
      </c>
      <c r="CV6" s="35" t="str">
        <f>IF(CV7="","",IF(CV7="-","【-】","【"&amp;SUBSTITUTE(TEXT(CV7,"#,##0.00"),"-","△")&amp;"】"))</f>
        <v>【60.00】</v>
      </c>
      <c r="CW6" s="36">
        <f>IF(CW7="",NA(),CW7)</f>
        <v>95.58</v>
      </c>
      <c r="CX6" s="36">
        <f t="shared" ref="CX6:DF6" si="11">IF(CX7="",NA(),CX7)</f>
        <v>96.36</v>
      </c>
      <c r="CY6" s="36">
        <f t="shared" si="11"/>
        <v>95.11</v>
      </c>
      <c r="CZ6" s="36">
        <f t="shared" si="11"/>
        <v>96.04</v>
      </c>
      <c r="DA6" s="36">
        <f t="shared" si="11"/>
        <v>94.36</v>
      </c>
      <c r="DB6" s="36">
        <f t="shared" si="11"/>
        <v>87.74</v>
      </c>
      <c r="DC6" s="36">
        <f t="shared" si="11"/>
        <v>87.91</v>
      </c>
      <c r="DD6" s="36">
        <f t="shared" si="11"/>
        <v>87.28</v>
      </c>
      <c r="DE6" s="36">
        <f t="shared" si="11"/>
        <v>87.41</v>
      </c>
      <c r="DF6" s="36">
        <f t="shared" si="11"/>
        <v>87.08</v>
      </c>
      <c r="DG6" s="35" t="str">
        <f>IF(DG7="","",IF(DG7="-","【-】","【"&amp;SUBSTITUTE(TEXT(DG7,"#,##0.00"),"-","△")&amp;"】"))</f>
        <v>【89.80】</v>
      </c>
      <c r="DH6" s="36">
        <f>IF(DH7="",NA(),DH7)</f>
        <v>47.33</v>
      </c>
      <c r="DI6" s="36">
        <f t="shared" ref="DI6:DQ6" si="12">IF(DI7="",NA(),DI7)</f>
        <v>47.59</v>
      </c>
      <c r="DJ6" s="36">
        <f t="shared" si="12"/>
        <v>48.15</v>
      </c>
      <c r="DK6" s="36">
        <f t="shared" si="12"/>
        <v>47.2</v>
      </c>
      <c r="DL6" s="36">
        <f t="shared" si="12"/>
        <v>47.42</v>
      </c>
      <c r="DM6" s="36">
        <f t="shared" si="12"/>
        <v>46.27</v>
      </c>
      <c r="DN6" s="36">
        <f t="shared" si="12"/>
        <v>46.88</v>
      </c>
      <c r="DO6" s="36">
        <f t="shared" si="12"/>
        <v>46.94</v>
      </c>
      <c r="DP6" s="36">
        <f t="shared" si="12"/>
        <v>47.62</v>
      </c>
      <c r="DQ6" s="36">
        <f t="shared" si="12"/>
        <v>48.55</v>
      </c>
      <c r="DR6" s="35" t="str">
        <f>IF(DR7="","",IF(DR7="-","【-】","【"&amp;SUBSTITUTE(TEXT(DR7,"#,##0.00"),"-","△")&amp;"】"))</f>
        <v>【49.59】</v>
      </c>
      <c r="DS6" s="36">
        <f>IF(DS7="",NA(),DS7)</f>
        <v>12.04</v>
      </c>
      <c r="DT6" s="36">
        <f t="shared" ref="DT6:EB6" si="13">IF(DT7="",NA(),DT7)</f>
        <v>13.03</v>
      </c>
      <c r="DU6" s="36">
        <f t="shared" si="13"/>
        <v>13.36</v>
      </c>
      <c r="DV6" s="36">
        <f t="shared" si="13"/>
        <v>12.91</v>
      </c>
      <c r="DW6" s="36">
        <f t="shared" si="13"/>
        <v>15.57</v>
      </c>
      <c r="DX6" s="36">
        <f t="shared" si="13"/>
        <v>10.93</v>
      </c>
      <c r="DY6" s="36">
        <f t="shared" si="13"/>
        <v>13.39</v>
      </c>
      <c r="DZ6" s="36">
        <f t="shared" si="13"/>
        <v>14.48</v>
      </c>
      <c r="EA6" s="36">
        <f t="shared" si="13"/>
        <v>16.27</v>
      </c>
      <c r="EB6" s="36">
        <f t="shared" si="13"/>
        <v>17.11</v>
      </c>
      <c r="EC6" s="35" t="str">
        <f>IF(EC7="","",IF(EC7="-","【-】","【"&amp;SUBSTITUTE(TEXT(EC7,"#,##0.00"),"-","△")&amp;"】"))</f>
        <v>【19.44】</v>
      </c>
      <c r="ED6" s="36">
        <f>IF(ED7="",NA(),ED7)</f>
        <v>2.7</v>
      </c>
      <c r="EE6" s="36">
        <f t="shared" ref="EE6:EM6" si="14">IF(EE7="",NA(),EE7)</f>
        <v>1.1599999999999999</v>
      </c>
      <c r="EF6" s="36">
        <f t="shared" si="14"/>
        <v>1.5</v>
      </c>
      <c r="EG6" s="36">
        <f t="shared" si="14"/>
        <v>1.1299999999999999</v>
      </c>
      <c r="EH6" s="36">
        <f t="shared" si="14"/>
        <v>0.95</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262081</v>
      </c>
      <c r="D7" s="38">
        <v>46</v>
      </c>
      <c r="E7" s="38">
        <v>1</v>
      </c>
      <c r="F7" s="38">
        <v>0</v>
      </c>
      <c r="G7" s="38">
        <v>1</v>
      </c>
      <c r="H7" s="38" t="s">
        <v>93</v>
      </c>
      <c r="I7" s="38" t="s">
        <v>94</v>
      </c>
      <c r="J7" s="38" t="s">
        <v>95</v>
      </c>
      <c r="K7" s="38" t="s">
        <v>96</v>
      </c>
      <c r="L7" s="38" t="s">
        <v>97</v>
      </c>
      <c r="M7" s="38" t="s">
        <v>98</v>
      </c>
      <c r="N7" s="39" t="s">
        <v>99</v>
      </c>
      <c r="O7" s="39">
        <v>68.5</v>
      </c>
      <c r="P7" s="39">
        <v>100</v>
      </c>
      <c r="Q7" s="39">
        <v>3410</v>
      </c>
      <c r="R7" s="39">
        <v>57530</v>
      </c>
      <c r="S7" s="39">
        <v>7.72</v>
      </c>
      <c r="T7" s="39">
        <v>7452.07</v>
      </c>
      <c r="U7" s="39">
        <v>57288</v>
      </c>
      <c r="V7" s="39">
        <v>7.72</v>
      </c>
      <c r="W7" s="39">
        <v>7420.73</v>
      </c>
      <c r="X7" s="39">
        <v>116.13</v>
      </c>
      <c r="Y7" s="39">
        <v>117.11</v>
      </c>
      <c r="Z7" s="39">
        <v>117.08</v>
      </c>
      <c r="AA7" s="39">
        <v>117.63</v>
      </c>
      <c r="AB7" s="39">
        <v>118.78</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253.74</v>
      </c>
      <c r="AU7" s="39">
        <v>254.74</v>
      </c>
      <c r="AV7" s="39">
        <v>323.58999999999997</v>
      </c>
      <c r="AW7" s="39">
        <v>299.72000000000003</v>
      </c>
      <c r="AX7" s="39">
        <v>272.54000000000002</v>
      </c>
      <c r="AY7" s="39">
        <v>346.59</v>
      </c>
      <c r="AZ7" s="39">
        <v>357.82</v>
      </c>
      <c r="BA7" s="39">
        <v>355.5</v>
      </c>
      <c r="BB7" s="39">
        <v>349.83</v>
      </c>
      <c r="BC7" s="39">
        <v>360.86</v>
      </c>
      <c r="BD7" s="39">
        <v>264.97000000000003</v>
      </c>
      <c r="BE7" s="39">
        <v>223.04</v>
      </c>
      <c r="BF7" s="39">
        <v>241.03</v>
      </c>
      <c r="BG7" s="39">
        <v>247.37</v>
      </c>
      <c r="BH7" s="39">
        <v>246.96</v>
      </c>
      <c r="BI7" s="39">
        <v>248.77</v>
      </c>
      <c r="BJ7" s="39">
        <v>312.02999999999997</v>
      </c>
      <c r="BK7" s="39">
        <v>307.45999999999998</v>
      </c>
      <c r="BL7" s="39">
        <v>312.58</v>
      </c>
      <c r="BM7" s="39">
        <v>314.87</v>
      </c>
      <c r="BN7" s="39">
        <v>309.27999999999997</v>
      </c>
      <c r="BO7" s="39">
        <v>266.61</v>
      </c>
      <c r="BP7" s="39">
        <v>108.74</v>
      </c>
      <c r="BQ7" s="39">
        <v>111.17</v>
      </c>
      <c r="BR7" s="39">
        <v>111.33</v>
      </c>
      <c r="BS7" s="39">
        <v>113.28</v>
      </c>
      <c r="BT7" s="39">
        <v>116.22</v>
      </c>
      <c r="BU7" s="39">
        <v>105.71</v>
      </c>
      <c r="BV7" s="39">
        <v>106.01</v>
      </c>
      <c r="BW7" s="39">
        <v>104.57</v>
      </c>
      <c r="BX7" s="39">
        <v>103.54</v>
      </c>
      <c r="BY7" s="39">
        <v>103.32</v>
      </c>
      <c r="BZ7" s="39">
        <v>103.24</v>
      </c>
      <c r="CA7" s="39">
        <v>185.53</v>
      </c>
      <c r="CB7" s="39">
        <v>179.76</v>
      </c>
      <c r="CC7" s="39">
        <v>179.36</v>
      </c>
      <c r="CD7" s="39">
        <v>176.52</v>
      </c>
      <c r="CE7" s="39">
        <v>172.41</v>
      </c>
      <c r="CF7" s="39">
        <v>162.15</v>
      </c>
      <c r="CG7" s="39">
        <v>162.24</v>
      </c>
      <c r="CH7" s="39">
        <v>165.47</v>
      </c>
      <c r="CI7" s="39">
        <v>167.46</v>
      </c>
      <c r="CJ7" s="39">
        <v>168.56</v>
      </c>
      <c r="CK7" s="39">
        <v>168.38</v>
      </c>
      <c r="CL7" s="39">
        <v>45.45</v>
      </c>
      <c r="CM7" s="39">
        <v>45.67</v>
      </c>
      <c r="CN7" s="39">
        <v>46.4</v>
      </c>
      <c r="CO7" s="39">
        <v>46.23</v>
      </c>
      <c r="CP7" s="39">
        <v>46.86</v>
      </c>
      <c r="CQ7" s="39">
        <v>59.34</v>
      </c>
      <c r="CR7" s="39">
        <v>59.11</v>
      </c>
      <c r="CS7" s="39">
        <v>59.74</v>
      </c>
      <c r="CT7" s="39">
        <v>59.46</v>
      </c>
      <c r="CU7" s="39">
        <v>59.51</v>
      </c>
      <c r="CV7" s="39">
        <v>60</v>
      </c>
      <c r="CW7" s="39">
        <v>95.58</v>
      </c>
      <c r="CX7" s="39">
        <v>96.36</v>
      </c>
      <c r="CY7" s="39">
        <v>95.11</v>
      </c>
      <c r="CZ7" s="39">
        <v>96.04</v>
      </c>
      <c r="DA7" s="39">
        <v>94.36</v>
      </c>
      <c r="DB7" s="39">
        <v>87.74</v>
      </c>
      <c r="DC7" s="39">
        <v>87.91</v>
      </c>
      <c r="DD7" s="39">
        <v>87.28</v>
      </c>
      <c r="DE7" s="39">
        <v>87.41</v>
      </c>
      <c r="DF7" s="39">
        <v>87.08</v>
      </c>
      <c r="DG7" s="39">
        <v>89.8</v>
      </c>
      <c r="DH7" s="39">
        <v>47.33</v>
      </c>
      <c r="DI7" s="39">
        <v>47.59</v>
      </c>
      <c r="DJ7" s="39">
        <v>48.15</v>
      </c>
      <c r="DK7" s="39">
        <v>47.2</v>
      </c>
      <c r="DL7" s="39">
        <v>47.42</v>
      </c>
      <c r="DM7" s="39">
        <v>46.27</v>
      </c>
      <c r="DN7" s="39">
        <v>46.88</v>
      </c>
      <c r="DO7" s="39">
        <v>46.94</v>
      </c>
      <c r="DP7" s="39">
        <v>47.62</v>
      </c>
      <c r="DQ7" s="39">
        <v>48.55</v>
      </c>
      <c r="DR7" s="39">
        <v>49.59</v>
      </c>
      <c r="DS7" s="39">
        <v>12.04</v>
      </c>
      <c r="DT7" s="39">
        <v>13.03</v>
      </c>
      <c r="DU7" s="39">
        <v>13.36</v>
      </c>
      <c r="DV7" s="39">
        <v>12.91</v>
      </c>
      <c r="DW7" s="39">
        <v>15.57</v>
      </c>
      <c r="DX7" s="39">
        <v>10.93</v>
      </c>
      <c r="DY7" s="39">
        <v>13.39</v>
      </c>
      <c r="DZ7" s="39">
        <v>14.48</v>
      </c>
      <c r="EA7" s="39">
        <v>16.27</v>
      </c>
      <c r="EB7" s="39">
        <v>17.11</v>
      </c>
      <c r="EC7" s="39">
        <v>19.440000000000001</v>
      </c>
      <c r="ED7" s="39">
        <v>2.7</v>
      </c>
      <c r="EE7" s="39">
        <v>1.1599999999999999</v>
      </c>
      <c r="EF7" s="39">
        <v>1.5</v>
      </c>
      <c r="EG7" s="39">
        <v>1.1299999999999999</v>
      </c>
      <c r="EH7" s="39">
        <v>0.95</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City MUKO</cp:lastModifiedBy>
  <cp:lastPrinted>2021-02-08T07:21:45Z</cp:lastPrinted>
  <dcterms:modified xsi:type="dcterms:W3CDTF">2021-02-08T07:50:58Z</dcterms:modified>
</cp:coreProperties>
</file>