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2\010500\04田滝主査\☆諸調査\01 諸調査\R2諸調査\京都府\20210114 公営企業に係る「経営比較分析表」（令和元年度決算）の分析等について\回答\"/>
    </mc:Choice>
  </mc:AlternateContent>
  <workbookProtection workbookAlgorithmName="SHA-512" workbookHashValue="0vb5tevmna0MA2wvcvOoVDP3MzdIdReg3sNpgN1ueWpAaY/uwbiMa+GSWzl/OsTts7CcLpXU3xAQ6Ej//pQg1g==" workbookSaltValue="67ukjkU8O28QIdYxHBvMt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<sst xmlns="http://schemas.openxmlformats.org/spreadsheetml/2006/main" count="231" uniqueCount="117">
  <si>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</si>
  <si>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</si>
  <si>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</si>
  <si>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</si>
  <si>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</si>
  <si>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</si>
  <si>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</si>
  <si>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</si>
  <si>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</si>
  <si>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</si>
  <si>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</si>
  <si>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</si>
  <si>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</si>
  <si>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</si>
  <si>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</si>
  <si>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</si>
  <si>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</si>
  <si>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</si>
  <si>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</si>
  <si>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</si>
  <si>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</si>
  <si>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</si>
  <si>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</si>
  <si>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</si>
  <si>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</si>
  <si>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</si>
  <si>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</si>
  <si>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</si>
  <si>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</si>
  <si>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</si>
  <si>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</si>
  <si>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</si>
  <si>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</si>
  <si>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</si>
  <si>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</si>
  <si>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</si>
  <si>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</si>
  <si>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</si>
  <si>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</si>
  <si>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</si>
  <si>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</si>
  <si>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</si>
  <si>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</si>
  <si>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</si>
  <si>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</si>
  <si>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</si>
  <si>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</si>
  <si>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</si>
  <si>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</si>
  <si>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</si>
  <si>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</si>
  <si>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</si>
  <si>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</si>
  <si>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</si>
  <si>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</si>
  <si>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</si>
  <si>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</si>
  <si>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</si>
  <si>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</si>
  <si>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</si>
  <si>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</si>
  <si>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</si>
  <si>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</si>
  <si>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</si>
  <si>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</si>
  <si>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</si>
  <si>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</si>
  <si>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</si>
  <si>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</si>
  <si>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</si>
  <si>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</si>
  <si>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</si>
  <si>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</si>
  <si>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</si>
  <si>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</si>
  <si>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</si>
  <si>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</si>
  <si>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</si>
  <si>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</si>
  <si>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</si>
  <si>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</si>
  <si>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</si>
  <si>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</si>
  <si>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</si>
  <si>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</si>
  <si>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</si>
  <si>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</si>
  <si>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</si>
  <si>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</si>
  <si>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</si>
  <si>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</si>
  <si>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</si>
  <si>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</si>
  <si>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</si>
  <si>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</si>
  <si>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</si>
  <si>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</si>
  <si>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</si>
  <si>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</si>
  <si>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</si>
  <si>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</si>
  <si>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</si>
  <si>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</si>
  <si>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</si>
  <si>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</si>
  <si>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</si>
  <si>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</si>
  <si>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</si>
  <si>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</si>
  <si>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</si>
  <si>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</si>
  <si>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</si>
  <si>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</si>
  <si>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</si>
  <si>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①有形固定資産減価償却率
　減価償却が進み上昇傾向にありますが、管渠については法定耐用年数に基づく更新時期が未到来と考えられ、終末処理場やポンプ場については、ストックマネジメント計画のもと、計画的な施設更新を進めています。
②管渠老朽化率
　法定耐用年数を超えた管渠は現在のところありません。
③管渠改善率
　管路調査を計画的に実施し、調査結果に基づき修繕などの対応をしています。
</t>
    <rPh sb="1" eb="7">
      <t>ユウケイコテイシサン</t>
    </rPh>
    <rPh sb="7" eb="9">
      <t>ゲンカ</t>
    </rPh>
    <rPh sb="9" eb="12">
      <t>ショウキャクリツ</t>
    </rPh>
    <rPh sb="14" eb="18">
      <t>ゲンカショウキャク</t>
    </rPh>
    <rPh sb="19" eb="20">
      <t>スス</t>
    </rPh>
    <rPh sb="21" eb="23">
      <t>ジョウショウ</t>
    </rPh>
    <rPh sb="23" eb="25">
      <t>ケイコウ</t>
    </rPh>
    <rPh sb="32" eb="34">
      <t>カンキョ</t>
    </rPh>
    <rPh sb="39" eb="41">
      <t>ホウテイ</t>
    </rPh>
    <rPh sb="41" eb="45">
      <t>タイヨウネンスウ</t>
    </rPh>
    <rPh sb="46" eb="47">
      <t>モト</t>
    </rPh>
    <rPh sb="49" eb="53">
      <t>コウシンジキ</t>
    </rPh>
    <rPh sb="54" eb="57">
      <t>ミトウライ</t>
    </rPh>
    <rPh sb="58" eb="59">
      <t>カンガ</t>
    </rPh>
    <rPh sb="63" eb="65">
      <t>シュウマツ</t>
    </rPh>
    <rPh sb="65" eb="68">
      <t>ショリジョウ</t>
    </rPh>
    <rPh sb="72" eb="73">
      <t>ジョウ</t>
    </rPh>
    <rPh sb="89" eb="91">
      <t>ケイカク</t>
    </rPh>
    <rPh sb="95" eb="98">
      <t>ケイカクテキ</t>
    </rPh>
    <rPh sb="99" eb="101">
      <t>シセツ</t>
    </rPh>
    <rPh sb="101" eb="103">
      <t>コウシン</t>
    </rPh>
    <rPh sb="104" eb="105">
      <t>スス</t>
    </rPh>
    <rPh sb="113" eb="115">
      <t>カンキョ</t>
    </rPh>
    <rPh sb="115" eb="119">
      <t>ロウキュウカリツ</t>
    </rPh>
    <rPh sb="121" eb="127">
      <t>ホウテイタイヨウネンスウ</t>
    </rPh>
    <rPh sb="128" eb="129">
      <t>コ</t>
    </rPh>
    <rPh sb="131" eb="133">
      <t>カンキョ</t>
    </rPh>
    <rPh sb="134" eb="136">
      <t>ゲンザイ</t>
    </rPh>
    <rPh sb="148" eb="150">
      <t>カンキョ</t>
    </rPh>
    <rPh sb="150" eb="153">
      <t>カイゼンリツ</t>
    </rPh>
    <rPh sb="155" eb="159">
      <t>カンロチョウサ</t>
    </rPh>
    <rPh sb="160" eb="163">
      <t>ケイカクテキ</t>
    </rPh>
    <rPh sb="164" eb="166">
      <t>ジッシ</t>
    </rPh>
    <rPh sb="168" eb="170">
      <t>チョウサ</t>
    </rPh>
    <rPh sb="170" eb="172">
      <t>ケッカ</t>
    </rPh>
    <rPh sb="173" eb="174">
      <t>モト</t>
    </rPh>
    <rPh sb="176" eb="178">
      <t>シュウゼン</t>
    </rPh>
    <rPh sb="181" eb="183">
      <t>タイオウ</t>
    </rPh>
    <phoneticPr fontId="4"/>
  </si>
  <si>
    <t>①経常収支比率
　単年度収支の黒字を示す100％以上を維持しています。令和元年度は、使用料収入の減少及び退職給付費の増加により低下しました。
②累積欠損金比率
　累積欠損金は発生していません。
③流動比率
　建設改良費の財源に充てた企業債の償還が負担となり、100％を下回る低い水準となっています。
④企業債残高対事業規模比率
　過去に借り入れた企業債の償還が進んでいることから減少傾向で推移しています。
⑤経費回収率
　類似団体に比べ、おおむね使用料で回収すべき経費を賄える使用料収入となっていますが、近年、汚水処理費の増加に伴い低下する傾向にあります。
⑥汚水処理原価
　有収水量の減少傾向、汚水処理費の増加傾向により、今後も上昇が見込まれるため、維持管理費の縮減に継続して取り組む必要があります。
⑦施設利用率
　終末処理場の高度処理化の進捗に伴い処理能力が段階的に下がることから、上昇しています。
⑧水洗化率
　未水洗化世帯に対する戸別訪問など水洗化促進の取組により上昇傾向にあります。</t>
    <rPh sb="1" eb="7">
      <t>ケイジョウシュウシヒリツ</t>
    </rPh>
    <rPh sb="9" eb="12">
      <t>タンネンド</t>
    </rPh>
    <rPh sb="12" eb="14">
      <t>シュウシ</t>
    </rPh>
    <rPh sb="15" eb="17">
      <t>クロジ</t>
    </rPh>
    <rPh sb="18" eb="19">
      <t>シメ</t>
    </rPh>
    <rPh sb="24" eb="26">
      <t>イジョウ</t>
    </rPh>
    <rPh sb="27" eb="29">
      <t>イジ</t>
    </rPh>
    <rPh sb="35" eb="37">
      <t>レイワ</t>
    </rPh>
    <rPh sb="37" eb="40">
      <t>ガンネンド</t>
    </rPh>
    <rPh sb="42" eb="45">
      <t>シヨウリョウ</t>
    </rPh>
    <rPh sb="45" eb="47">
      <t>シュウニュウ</t>
    </rPh>
    <rPh sb="48" eb="50">
      <t>ゲンショウ</t>
    </rPh>
    <rPh sb="50" eb="51">
      <t>オヨ</t>
    </rPh>
    <rPh sb="52" eb="54">
      <t>タイショク</t>
    </rPh>
    <rPh sb="54" eb="57">
      <t>キュウフヒ</t>
    </rPh>
    <rPh sb="58" eb="60">
      <t>ゾウカ</t>
    </rPh>
    <rPh sb="63" eb="65">
      <t>テイカ</t>
    </rPh>
    <rPh sb="72" eb="74">
      <t>ルイセキ</t>
    </rPh>
    <rPh sb="74" eb="77">
      <t>ケッソンキン</t>
    </rPh>
    <rPh sb="77" eb="79">
      <t>ヒリツ</t>
    </rPh>
    <rPh sb="81" eb="83">
      <t>ルイセキ</t>
    </rPh>
    <rPh sb="83" eb="86">
      <t>ケッソンキン</t>
    </rPh>
    <rPh sb="87" eb="89">
      <t>ハッセイ</t>
    </rPh>
    <rPh sb="98" eb="100">
      <t>リュウドウ</t>
    </rPh>
    <rPh sb="100" eb="102">
      <t>ヒリツ</t>
    </rPh>
    <rPh sb="104" eb="106">
      <t>ケンセツ</t>
    </rPh>
    <rPh sb="106" eb="109">
      <t>カイリョウヒ</t>
    </rPh>
    <rPh sb="110" eb="112">
      <t>ザイゲン</t>
    </rPh>
    <rPh sb="113" eb="114">
      <t>ア</t>
    </rPh>
    <rPh sb="116" eb="119">
      <t>キギョウサイ</t>
    </rPh>
    <rPh sb="120" eb="122">
      <t>ショウカン</t>
    </rPh>
    <rPh sb="123" eb="125">
      <t>フタン</t>
    </rPh>
    <rPh sb="134" eb="136">
      <t>シタマワ</t>
    </rPh>
    <rPh sb="137" eb="138">
      <t>ヒク</t>
    </rPh>
    <rPh sb="139" eb="141">
      <t>スイジュン</t>
    </rPh>
    <rPh sb="151" eb="154">
      <t>キギョウサイ</t>
    </rPh>
    <rPh sb="154" eb="156">
      <t>ザンダカ</t>
    </rPh>
    <rPh sb="156" eb="157">
      <t>タイ</t>
    </rPh>
    <rPh sb="157" eb="159">
      <t>ジギョウ</t>
    </rPh>
    <rPh sb="159" eb="161">
      <t>キボ</t>
    </rPh>
    <rPh sb="161" eb="163">
      <t>ヒリツ</t>
    </rPh>
    <rPh sb="165" eb="167">
      <t>カコ</t>
    </rPh>
    <rPh sb="168" eb="169">
      <t>カ</t>
    </rPh>
    <rPh sb="170" eb="171">
      <t>イ</t>
    </rPh>
    <rPh sb="173" eb="176">
      <t>キギョウサイ</t>
    </rPh>
    <rPh sb="177" eb="179">
      <t>ショウカン</t>
    </rPh>
    <rPh sb="180" eb="181">
      <t>スス</t>
    </rPh>
    <rPh sb="189" eb="191">
      <t>ゲンショウ</t>
    </rPh>
    <rPh sb="191" eb="193">
      <t>ケイコウ</t>
    </rPh>
    <rPh sb="194" eb="196">
      <t>スイイ</t>
    </rPh>
    <rPh sb="204" eb="206">
      <t>ケイヒ</t>
    </rPh>
    <rPh sb="206" eb="209">
      <t>カイシュウリツ</t>
    </rPh>
    <rPh sb="211" eb="215">
      <t>ルイジダンタイ</t>
    </rPh>
    <rPh sb="216" eb="217">
      <t>クラ</t>
    </rPh>
    <rPh sb="252" eb="254">
      <t>キンネン</t>
    </rPh>
    <rPh sb="255" eb="257">
      <t>オスイ</t>
    </rPh>
    <rPh sb="257" eb="260">
      <t>ショリヒ</t>
    </rPh>
    <rPh sb="261" eb="263">
      <t>ゾウカ</t>
    </rPh>
    <rPh sb="264" eb="265">
      <t>トモナ</t>
    </rPh>
    <rPh sb="266" eb="268">
      <t>テイカ</t>
    </rPh>
    <rPh sb="270" eb="272">
      <t>ケイコウ</t>
    </rPh>
    <rPh sb="280" eb="284">
      <t>オスイショリ</t>
    </rPh>
    <rPh sb="284" eb="286">
      <t>ゲンカ</t>
    </rPh>
    <rPh sb="288" eb="290">
      <t>ユウシュウ</t>
    </rPh>
    <rPh sb="290" eb="292">
      <t>スイリョウ</t>
    </rPh>
    <rPh sb="293" eb="295">
      <t>ゲンショウ</t>
    </rPh>
    <rPh sb="295" eb="297">
      <t>ケイコウ</t>
    </rPh>
    <rPh sb="298" eb="302">
      <t>オスイショリ</t>
    </rPh>
    <rPh sb="302" eb="303">
      <t>ヒ</t>
    </rPh>
    <rPh sb="304" eb="306">
      <t>ゾウカ</t>
    </rPh>
    <rPh sb="306" eb="308">
      <t>ケイコウ</t>
    </rPh>
    <rPh sb="312" eb="314">
      <t>コンゴ</t>
    </rPh>
    <rPh sb="315" eb="317">
      <t>ジョウショウ</t>
    </rPh>
    <rPh sb="318" eb="320">
      <t>ミコ</t>
    </rPh>
    <rPh sb="326" eb="331">
      <t>イジカンリヒ</t>
    </rPh>
    <rPh sb="332" eb="334">
      <t>シュクゲン</t>
    </rPh>
    <rPh sb="335" eb="337">
      <t>ケイゾク</t>
    </rPh>
    <rPh sb="339" eb="340">
      <t>ト</t>
    </rPh>
    <rPh sb="341" eb="342">
      <t>ク</t>
    </rPh>
    <rPh sb="343" eb="345">
      <t>ヒツヨウ</t>
    </rPh>
    <rPh sb="353" eb="355">
      <t>シセツ</t>
    </rPh>
    <rPh sb="355" eb="358">
      <t>リヨウリツ</t>
    </rPh>
    <rPh sb="360" eb="362">
      <t>シュウマツ</t>
    </rPh>
    <rPh sb="362" eb="365">
      <t>ショリジョウ</t>
    </rPh>
    <rPh sb="366" eb="371">
      <t>コウドショリカ</t>
    </rPh>
    <rPh sb="372" eb="374">
      <t>シンチョク</t>
    </rPh>
    <rPh sb="375" eb="376">
      <t>トモナ</t>
    </rPh>
    <rPh sb="377" eb="381">
      <t>ショリノウリョク</t>
    </rPh>
    <rPh sb="382" eb="385">
      <t>ダンカイテキ</t>
    </rPh>
    <rPh sb="386" eb="387">
      <t>サ</t>
    </rPh>
    <rPh sb="394" eb="396">
      <t>ジョウショウ</t>
    </rPh>
    <rPh sb="404" eb="408">
      <t>スイセンカリツ</t>
    </rPh>
    <rPh sb="410" eb="411">
      <t>ミ</t>
    </rPh>
    <rPh sb="411" eb="414">
      <t>スイセンカ</t>
    </rPh>
    <rPh sb="414" eb="416">
      <t>セタイ</t>
    </rPh>
    <rPh sb="417" eb="418">
      <t>タイ</t>
    </rPh>
    <rPh sb="420" eb="422">
      <t>コベツ</t>
    </rPh>
    <rPh sb="422" eb="424">
      <t>ホウモン</t>
    </rPh>
    <rPh sb="426" eb="429">
      <t>スイセンカ</t>
    </rPh>
    <rPh sb="429" eb="431">
      <t>ソクシン</t>
    </rPh>
    <rPh sb="432" eb="434">
      <t>トリクミ</t>
    </rPh>
    <rPh sb="437" eb="439">
      <t>ジョウショウ</t>
    </rPh>
    <rPh sb="439" eb="441">
      <t>ケイコウ</t>
    </rPh>
    <phoneticPr fontId="4"/>
  </si>
  <si>
    <t>　単年度収支は黒字であり、累積欠損金も発生していませんが、企業債残高の規模が大きく、流動比率が低いことから、当面の資金繰りに十分留意する必要があると考えています。
　今後も水洗化率の向上に取り組み、使用料収入の確保に努めるとともに、施設の効率性を高め、維持管理費の縮減を図ります。
　また、施設・設備の老朽化による更新投資や終末処理場の高度処理化事業にあたっては、企業債を財源にせざるを得ない状況ではありますが、企業債残高の減少に向け、施設規模の適正化や投資の平準化を図り、企業債借入を抑制する必要があると考えています。
　今後策定予定の「亀岡市上下水道ビジョン」に沿って、持続可能な経営基盤の強化に取り組んでいくこととします。</t>
    <rPh sb="1" eb="4">
      <t>タンネンド</t>
    </rPh>
    <rPh sb="4" eb="6">
      <t>シュウシ</t>
    </rPh>
    <rPh sb="7" eb="9">
      <t>クロジ</t>
    </rPh>
    <rPh sb="13" eb="18">
      <t>ルイセキケッソンキン</t>
    </rPh>
    <rPh sb="19" eb="21">
      <t>ハッセイ</t>
    </rPh>
    <rPh sb="29" eb="32">
      <t>キギョウサイ</t>
    </rPh>
    <rPh sb="32" eb="34">
      <t>ザンダカ</t>
    </rPh>
    <rPh sb="35" eb="37">
      <t>キボ</t>
    </rPh>
    <rPh sb="38" eb="39">
      <t>オオ</t>
    </rPh>
    <rPh sb="42" eb="46">
      <t>リュウドウヒリツ</t>
    </rPh>
    <rPh sb="47" eb="48">
      <t>ヒク</t>
    </rPh>
    <rPh sb="54" eb="56">
      <t>トウメン</t>
    </rPh>
    <rPh sb="57" eb="60">
      <t>シキング</t>
    </rPh>
    <rPh sb="62" eb="64">
      <t>ジュウブン</t>
    </rPh>
    <rPh sb="64" eb="66">
      <t>リュウイ</t>
    </rPh>
    <rPh sb="68" eb="70">
      <t>ヒツヨウ</t>
    </rPh>
    <rPh sb="74" eb="75">
      <t>カンガ</t>
    </rPh>
    <rPh sb="83" eb="85">
      <t>コンゴ</t>
    </rPh>
    <rPh sb="86" eb="90">
      <t>スイセンカリツ</t>
    </rPh>
    <rPh sb="91" eb="93">
      <t>コウジョウ</t>
    </rPh>
    <rPh sb="94" eb="95">
      <t>ト</t>
    </rPh>
    <rPh sb="96" eb="97">
      <t>ク</t>
    </rPh>
    <rPh sb="99" eb="104">
      <t>シヨウリョウシュウニュウ</t>
    </rPh>
    <rPh sb="105" eb="107">
      <t>カクホ</t>
    </rPh>
    <rPh sb="108" eb="109">
      <t>ツト</t>
    </rPh>
    <rPh sb="116" eb="118">
      <t>シセツ</t>
    </rPh>
    <rPh sb="119" eb="121">
      <t>コウリツ</t>
    </rPh>
    <rPh sb="121" eb="122">
      <t>セイ</t>
    </rPh>
    <rPh sb="123" eb="124">
      <t>タカ</t>
    </rPh>
    <rPh sb="126" eb="131">
      <t>イジカンリヒ</t>
    </rPh>
    <rPh sb="132" eb="134">
      <t>シュクゲン</t>
    </rPh>
    <rPh sb="135" eb="136">
      <t>ハカ</t>
    </rPh>
    <rPh sb="145" eb="147">
      <t>シセツ</t>
    </rPh>
    <rPh sb="148" eb="150">
      <t>セツビ</t>
    </rPh>
    <rPh sb="151" eb="154">
      <t>ロウキュウカ</t>
    </rPh>
    <rPh sb="157" eb="159">
      <t>コウシン</t>
    </rPh>
    <rPh sb="159" eb="161">
      <t>トウシ</t>
    </rPh>
    <rPh sb="162" eb="164">
      <t>シュウマツ</t>
    </rPh>
    <rPh sb="164" eb="167">
      <t>ショリジョウ</t>
    </rPh>
    <rPh sb="168" eb="173">
      <t>コウドショリカ</t>
    </rPh>
    <rPh sb="173" eb="175">
      <t>ジギョウ</t>
    </rPh>
    <rPh sb="182" eb="185">
      <t>キギョウサイ</t>
    </rPh>
    <rPh sb="186" eb="188">
      <t>ザイゲン</t>
    </rPh>
    <rPh sb="193" eb="194">
      <t>エ</t>
    </rPh>
    <rPh sb="196" eb="198">
      <t>ジョウキョウ</t>
    </rPh>
    <rPh sb="206" eb="209">
      <t>キギョウサイ</t>
    </rPh>
    <rPh sb="209" eb="211">
      <t>ザンダカ</t>
    </rPh>
    <rPh sb="212" eb="214">
      <t>ゲンショウ</t>
    </rPh>
    <rPh sb="215" eb="216">
      <t>ム</t>
    </rPh>
    <rPh sb="218" eb="222">
      <t>シセツキボ</t>
    </rPh>
    <rPh sb="223" eb="226">
      <t>テキセイカ</t>
    </rPh>
    <rPh sb="227" eb="229">
      <t>トウシ</t>
    </rPh>
    <rPh sb="230" eb="233">
      <t>ヘイジュンカ</t>
    </rPh>
    <rPh sb="234" eb="235">
      <t>ハカ</t>
    </rPh>
    <rPh sb="237" eb="240">
      <t>キギョウサイ</t>
    </rPh>
    <rPh sb="240" eb="242">
      <t>カリイレ</t>
    </rPh>
    <rPh sb="243" eb="245">
      <t>ヨクセイ</t>
    </rPh>
    <rPh sb="247" eb="249">
      <t>ヒツヨウ</t>
    </rPh>
    <rPh sb="253" eb="254">
      <t>カンガ</t>
    </rPh>
    <rPh sb="262" eb="264">
      <t>コンゴ</t>
    </rPh>
    <rPh sb="264" eb="266">
      <t>サクテイ</t>
    </rPh>
    <rPh sb="266" eb="268">
      <t>ヨテイ</t>
    </rPh>
    <rPh sb="270" eb="273">
      <t>カメオカシ</t>
    </rPh>
    <rPh sb="273" eb="277">
      <t>ジョウゲスイドウ</t>
    </rPh>
    <rPh sb="283" eb="284">
      <t>ソ</t>
    </rPh>
    <rPh sb="287" eb="289">
      <t>ジゾク</t>
    </rPh>
    <rPh sb="289" eb="291">
      <t>カノウ</t>
    </rPh>
    <rPh sb="292" eb="296">
      <t>ケイエイキバン</t>
    </rPh>
    <rPh sb="297" eb="299">
      <t>キョウカ</t>
    </rPh>
    <rPh sb="300" eb="301">
      <t>ト</t>
    </rPh>
    <rPh sb="302" eb="30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</si>
</sst>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1B-4685-BBBF-11FBBE4161A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0.14000000000000001</c:v>
                </c:pt>
                <c:pt idx="3">
                  <c:v>0.13</c:v>
                </c:pt>
                <c:pt idx="4">
                  <c:v>0.12</c:v>
                </c:pt>
              </c:numCache>
            </c:numRef>
          </c:val>
          <c:smooth val="0"/>
          <c:extLst>
            <c:ext xmlns:c16="http://schemas.microsoft.com/office/drawing/2014/chart" uri="{C3380CC4-5D6E-409C-BE32-E72D297353CC}">
              <c16:uniqueId val="{00000001-4E1B-4685-BBBF-11FBBE4161A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56.16</c:v>
                </c:pt>
                <c:pt idx="1">
                  <c:v>59.23</c:v>
                </c:pt>
                <c:pt idx="2">
                  <c:v>61.69</c:v>
                </c:pt>
                <c:pt idx="3">
                  <c:v>65.33</c:v>
                </c:pt>
                <c:pt idx="4">
                  <c:v>70.540000000000006</c:v>
                </c:pt>
              </c:numCache>
            </c:numRef>
          </c:val>
          <c:extLst>
            <c:ext xmlns:c16="http://schemas.microsoft.com/office/drawing/2014/chart" uri="{C3380CC4-5D6E-409C-BE32-E72D297353CC}">
              <c16:uniqueId val="{00000000-C264-4CDD-BECA-49039CDD306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62.64</c:v>
                </c:pt>
                <c:pt idx="1">
                  <c:v>58.12</c:v>
                </c:pt>
                <c:pt idx="2">
                  <c:v>58.83</c:v>
                </c:pt>
                <c:pt idx="3">
                  <c:v>56.51</c:v>
                </c:pt>
                <c:pt idx="4">
                  <c:v>57.04</c:v>
                </c:pt>
              </c:numCache>
            </c:numRef>
          </c:val>
          <c:smooth val="0"/>
          <c:extLst>
            <c:ext xmlns:c16="http://schemas.microsoft.com/office/drawing/2014/chart" uri="{C3380CC4-5D6E-409C-BE32-E72D297353CC}">
              <c16:uniqueId val="{00000001-C264-4CDD-BECA-49039CDD306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93.68</c:v>
                </c:pt>
                <c:pt idx="1">
                  <c:v>94.24</c:v>
                </c:pt>
                <c:pt idx="2">
                  <c:v>94.15</c:v>
                </c:pt>
                <c:pt idx="3">
                  <c:v>95.9</c:v>
                </c:pt>
                <c:pt idx="4">
                  <c:v>96.3</c:v>
                </c:pt>
              </c:numCache>
            </c:numRef>
          </c:val>
          <c:extLst>
            <c:ext xmlns:c16="http://schemas.microsoft.com/office/drawing/2014/chart" uri="{C3380CC4-5D6E-409C-BE32-E72D297353CC}">
              <c16:uniqueId val="{00000000-0F5C-49C4-AD94-78BCB9AB503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93.07</c:v>
                </c:pt>
                <c:pt idx="2">
                  <c:v>92.9</c:v>
                </c:pt>
                <c:pt idx="3">
                  <c:v>93.91</c:v>
                </c:pt>
                <c:pt idx="4">
                  <c:v>93.73</c:v>
                </c:pt>
              </c:numCache>
            </c:numRef>
          </c:val>
          <c:smooth val="0"/>
          <c:extLst>
            <c:ext xmlns:c16="http://schemas.microsoft.com/office/drawing/2014/chart" uri="{C3380CC4-5D6E-409C-BE32-E72D297353CC}">
              <c16:uniqueId val="{00000001-0F5C-49C4-AD94-78BCB9AB503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104.71</c:v>
                </c:pt>
                <c:pt idx="1">
                  <c:v>104.54</c:v>
                </c:pt>
                <c:pt idx="2">
                  <c:v>120.09</c:v>
                </c:pt>
                <c:pt idx="3">
                  <c:v>123.26</c:v>
                </c:pt>
                <c:pt idx="4">
                  <c:v>118.87</c:v>
                </c:pt>
              </c:numCache>
            </c:numRef>
          </c:val>
          <c:extLst>
            <c:ext xmlns:c16="http://schemas.microsoft.com/office/drawing/2014/chart" uri="{C3380CC4-5D6E-409C-BE32-E72D297353CC}">
              <c16:uniqueId val="{00000000-8D2C-48E3-A9B6-B728567E1E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105.81</c:v>
                </c:pt>
                <c:pt idx="1">
                  <c:v>106.63</c:v>
                </c:pt>
                <c:pt idx="2">
                  <c:v>106.41</c:v>
                </c:pt>
                <c:pt idx="3">
                  <c:v>107.95</c:v>
                </c:pt>
                <c:pt idx="4">
                  <c:v>106.32</c:v>
                </c:pt>
              </c:numCache>
            </c:numRef>
          </c:val>
          <c:smooth val="0"/>
          <c:extLst>
            <c:ext xmlns:c16="http://schemas.microsoft.com/office/drawing/2014/chart" uri="{C3380CC4-5D6E-409C-BE32-E72D297353CC}">
              <c16:uniqueId val="{00000001-8D2C-48E3-A9B6-B728567E1E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40.6</c:v>
                </c:pt>
                <c:pt idx="1">
                  <c:v>42.17</c:v>
                </c:pt>
                <c:pt idx="2">
                  <c:v>43.77</c:v>
                </c:pt>
                <c:pt idx="3">
                  <c:v>45.35</c:v>
                </c:pt>
                <c:pt idx="4">
                  <c:v>46.87</c:v>
                </c:pt>
              </c:numCache>
            </c:numRef>
          </c:val>
          <c:extLst>
            <c:ext xmlns:c16="http://schemas.microsoft.com/office/drawing/2014/chart" uri="{C3380CC4-5D6E-409C-BE32-E72D297353CC}">
              <c16:uniqueId val="{00000000-7391-4A5A-8C42-13A1358DCD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30.09</c:v>
                </c:pt>
                <c:pt idx="1">
                  <c:v>26.07</c:v>
                </c:pt>
                <c:pt idx="2">
                  <c:v>23.42</c:v>
                </c:pt>
                <c:pt idx="3">
                  <c:v>22.74</c:v>
                </c:pt>
                <c:pt idx="4">
                  <c:v>21.22</c:v>
                </c:pt>
              </c:numCache>
            </c:numRef>
          </c:val>
          <c:smooth val="0"/>
          <c:extLst>
            <c:ext xmlns:c16="http://schemas.microsoft.com/office/drawing/2014/chart" uri="{C3380CC4-5D6E-409C-BE32-E72D297353CC}">
              <c16:uniqueId val="{00000001-7391-4A5A-8C42-13A1358DCD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7F-4F7F-B422-92BE662FC08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0.15</c:v>
                </c:pt>
                <c:pt idx="2">
                  <c:v>0.15</c:v>
                </c:pt>
                <c:pt idx="3">
                  <c:v>0.18</c:v>
                </c:pt>
                <c:pt idx="4">
                  <c:v>0.83</c:v>
                </c:pt>
              </c:numCache>
            </c:numRef>
          </c:val>
          <c:smooth val="0"/>
          <c:extLst>
            <c:ext xmlns:c16="http://schemas.microsoft.com/office/drawing/2014/chart" uri="{C3380CC4-5D6E-409C-BE32-E72D297353CC}">
              <c16:uniqueId val="{00000001-177F-4F7F-B422-92BE662FC08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3D-4AD3-AE5D-EEF2F871EF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35.49</c:v>
                </c:pt>
                <c:pt idx="1">
                  <c:v>26.43</c:v>
                </c:pt>
                <c:pt idx="2">
                  <c:v>25.32</c:v>
                </c:pt>
                <c:pt idx="3">
                  <c:v>1.03</c:v>
                </c:pt>
                <c:pt idx="4">
                  <c:v>1.35</c:v>
                </c:pt>
              </c:numCache>
            </c:numRef>
          </c:val>
          <c:smooth val="0"/>
          <c:extLst>
            <c:ext xmlns:c16="http://schemas.microsoft.com/office/drawing/2014/chart" uri="{C3380CC4-5D6E-409C-BE32-E72D297353CC}">
              <c16:uniqueId val="{00000001-383D-4AD3-AE5D-EEF2F871EF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17.34</c:v>
                </c:pt>
                <c:pt idx="1">
                  <c:v>28.04</c:v>
                </c:pt>
                <c:pt idx="2">
                  <c:v>40.78</c:v>
                </c:pt>
                <c:pt idx="3">
                  <c:v>39.36</c:v>
                </c:pt>
                <c:pt idx="4">
                  <c:v>38.130000000000003</c:v>
                </c:pt>
              </c:numCache>
            </c:numRef>
          </c:val>
          <c:extLst>
            <c:ext xmlns:c16="http://schemas.microsoft.com/office/drawing/2014/chart" uri="{C3380CC4-5D6E-409C-BE32-E72D297353CC}">
              <c16:uniqueId val="{00000000-52E5-4244-8AAF-7A91EFD7589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82.47</c:v>
                </c:pt>
                <c:pt idx="1">
                  <c:v>72.44</c:v>
                </c:pt>
                <c:pt idx="2">
                  <c:v>78.56</c:v>
                </c:pt>
                <c:pt idx="3">
                  <c:v>80.5</c:v>
                </c:pt>
                <c:pt idx="4">
                  <c:v>71.540000000000006</c:v>
                </c:pt>
              </c:numCache>
            </c:numRef>
          </c:val>
          <c:smooth val="0"/>
          <c:extLst>
            <c:ext xmlns:c16="http://schemas.microsoft.com/office/drawing/2014/chart" uri="{C3380CC4-5D6E-409C-BE32-E72D297353CC}">
              <c16:uniqueId val="{00000001-52E5-4244-8AAF-7A91EFD7589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745.67</c:v>
                </c:pt>
                <c:pt idx="1">
                  <c:v>769.54</c:v>
                </c:pt>
                <c:pt idx="2">
                  <c:v>728.31</c:v>
                </c:pt>
                <c:pt idx="3">
                  <c:v>661.79</c:v>
                </c:pt>
                <c:pt idx="4">
                  <c:v>494.96</c:v>
                </c:pt>
              </c:numCache>
            </c:numRef>
          </c:val>
          <c:extLst>
            <c:ext xmlns:c16="http://schemas.microsoft.com/office/drawing/2014/chart" uri="{C3380CC4-5D6E-409C-BE32-E72D297353CC}">
              <c16:uniqueId val="{00000000-0938-41E7-8FFA-50E627A3CF6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664.04</c:v>
                </c:pt>
                <c:pt idx="1">
                  <c:v>625.12</c:v>
                </c:pt>
                <c:pt idx="2">
                  <c:v>610.16999999999996</c:v>
                </c:pt>
                <c:pt idx="3">
                  <c:v>605.9</c:v>
                </c:pt>
                <c:pt idx="4">
                  <c:v>653.69000000000005</c:v>
                </c:pt>
              </c:numCache>
            </c:numRef>
          </c:val>
          <c:smooth val="0"/>
          <c:extLst>
            <c:ext xmlns:c16="http://schemas.microsoft.com/office/drawing/2014/chart" uri="{C3380CC4-5D6E-409C-BE32-E72D297353CC}">
              <c16:uniqueId val="{00000001-0938-41E7-8FFA-50E627A3CF6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109.28</c:v>
                </c:pt>
                <c:pt idx="1">
                  <c:v>109.89</c:v>
                </c:pt>
                <c:pt idx="2">
                  <c:v>100.06</c:v>
                </c:pt>
                <c:pt idx="3">
                  <c:v>99.93</c:v>
                </c:pt>
                <c:pt idx="4">
                  <c:v>95.6</c:v>
                </c:pt>
              </c:numCache>
            </c:numRef>
          </c:val>
          <c:extLst>
            <c:ext xmlns:c16="http://schemas.microsoft.com/office/drawing/2014/chart" uri="{C3380CC4-5D6E-409C-BE32-E72D297353CC}">
              <c16:uniqueId val="{00000000-F440-4C6D-BB1E-A462907092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86.2</c:v>
                </c:pt>
                <c:pt idx="1">
                  <c:v>89.74</c:v>
                </c:pt>
                <c:pt idx="2">
                  <c:v>88.37</c:v>
                </c:pt>
                <c:pt idx="3">
                  <c:v>89.41</c:v>
                </c:pt>
                <c:pt idx="4">
                  <c:v>88.05</c:v>
                </c:pt>
              </c:numCache>
            </c:numRef>
          </c:val>
          <c:smooth val="0"/>
          <c:extLst>
            <c:ext xmlns:c16="http://schemas.microsoft.com/office/drawing/2014/chart" uri="{C3380CC4-5D6E-409C-BE32-E72D297353CC}">
              <c16:uniqueId val="{00000001-F440-4C6D-BB1E-A462907092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180.07</c:v>
                </c:pt>
                <c:pt idx="1">
                  <c:v>177.66</c:v>
                </c:pt>
                <c:pt idx="2">
                  <c:v>193.59</c:v>
                </c:pt>
                <c:pt idx="3">
                  <c:v>196.46</c:v>
                </c:pt>
                <c:pt idx="4">
                  <c:v>203.83</c:v>
                </c:pt>
              </c:numCache>
            </c:numRef>
          </c:val>
          <c:extLst>
            <c:ext xmlns:c16="http://schemas.microsoft.com/office/drawing/2014/chart" uri="{C3380CC4-5D6E-409C-BE32-E72D297353CC}">
              <c16:uniqueId val="{00000000-826E-407E-9F53-E0745C17C60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146.47999999999999</c:v>
                </c:pt>
                <c:pt idx="1">
                  <c:v>141.24</c:v>
                </c:pt>
                <c:pt idx="2">
                  <c:v>143.05000000000001</c:v>
                </c:pt>
                <c:pt idx="3">
                  <c:v>142.05000000000001</c:v>
                </c:pt>
                <c:pt idx="4">
                  <c:v>141.15</c:v>
                </c:pt>
              </c:numCache>
            </c:numRef>
          </c:val>
          <c:smooth val="0"/>
          <c:extLst>
            <c:ext xmlns:c16="http://schemas.microsoft.com/office/drawing/2014/chart" uri="{C3380CC4-5D6E-409C-BE32-E72D297353CC}">
              <c16:uniqueId val="{00000001-826E-407E-9F53-E0745C17C60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亀岡市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88462</v>
      </c>
      <c r="AM8" s="69"/>
      <c r="AN8" s="69"/>
      <c r="AO8" s="69"/>
      <c r="AP8" s="69"/>
      <c r="AQ8" s="69"/>
      <c r="AR8" s="69"/>
      <c r="AS8" s="69"/>
      <c r="AT8" s="68">
        <f>データ!T6</f>
        <v>224.8</v>
      </c>
      <c r="AU8" s="68"/>
      <c r="AV8" s="68"/>
      <c r="AW8" s="68"/>
      <c r="AX8" s="68"/>
      <c r="AY8" s="68"/>
      <c r="AZ8" s="68"/>
      <c r="BA8" s="68"/>
      <c r="BB8" s="68">
        <f>データ!U6</f>
        <v>393.51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63.02</v>
      </c>
      <c r="J10" s="68"/>
      <c r="K10" s="68"/>
      <c r="L10" s="68"/>
      <c r="M10" s="68"/>
      <c r="N10" s="68"/>
      <c r="O10" s="68"/>
      <c r="P10" s="68">
        <f>データ!P6</f>
        <v>84.18</v>
      </c>
      <c r="Q10" s="68"/>
      <c r="R10" s="68"/>
      <c r="S10" s="68"/>
      <c r="T10" s="68"/>
      <c r="U10" s="68"/>
      <c r="V10" s="68"/>
      <c r="W10" s="68">
        <f>データ!Q6</f>
        <v>87.67</v>
      </c>
      <c r="X10" s="68"/>
      <c r="Y10" s="68"/>
      <c r="Z10" s="68"/>
      <c r="AA10" s="68"/>
      <c r="AB10" s="68"/>
      <c r="AC10" s="68"/>
      <c r="AD10" s="69">
        <f>データ!R6</f>
        <v>2970</v>
      </c>
      <c r="AE10" s="69"/>
      <c r="AF10" s="69"/>
      <c r="AG10" s="69"/>
      <c r="AH10" s="69"/>
      <c r="AI10" s="69"/>
      <c r="AJ10" s="69"/>
      <c r="AK10" s="2"/>
      <c r="AL10" s="69">
        <f>データ!V6</f>
        <v>74229</v>
      </c>
      <c r="AM10" s="69"/>
      <c r="AN10" s="69"/>
      <c r="AO10" s="69"/>
      <c r="AP10" s="69"/>
      <c r="AQ10" s="69"/>
      <c r="AR10" s="69"/>
      <c r="AS10" s="69"/>
      <c r="AT10" s="68">
        <f>データ!W6</f>
        <v>12.02</v>
      </c>
      <c r="AU10" s="68"/>
      <c r="AV10" s="68"/>
      <c r="AW10" s="68"/>
      <c r="AX10" s="68"/>
      <c r="AY10" s="68"/>
      <c r="AZ10" s="68"/>
      <c r="BA10" s="68"/>
      <c r="BB10" s="68">
        <f>データ!X6</f>
        <v>6175.46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hSdhI8rdaQL4w1vlcq8vXG9EsmHvdUtazn1XHPk5f8zWZYTqkyT7XBYVzf/unpfcnLxLFc5XIZaFTFFqGUSVHQ==" saltValue="CJ/IHS73zUP44r3l3pEFB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262064</v>
      </c>
      <c r="D6" s="33">
        <f t="shared" si="3"/>
        <v>46</v>
      </c>
      <c r="E6" s="33">
        <f t="shared" si="3"/>
        <v>17</v>
      </c>
      <c r="F6" s="33">
        <f t="shared" si="3"/>
        <v>1</v>
      </c>
      <c r="G6" s="33">
        <f t="shared" si="3"/>
        <v>0</v>
      </c>
      <c r="H6" s="33" t="str">
        <f t="shared" si="3"/>
        <v>京都府　亀岡市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63.02</v>
      </c>
      <c r="P6" s="34">
        <f t="shared" si="3"/>
        <v>84.18</v>
      </c>
      <c r="Q6" s="34">
        <f t="shared" si="3"/>
        <v>87.67</v>
      </c>
      <c r="R6" s="34">
        <f t="shared" si="3"/>
        <v>2970</v>
      </c>
      <c r="S6" s="34">
        <f t="shared" si="3"/>
        <v>88462</v>
      </c>
      <c r="T6" s="34">
        <f t="shared" si="3"/>
        <v>224.8</v>
      </c>
      <c r="U6" s="34">
        <f t="shared" si="3"/>
        <v>393.51</v>
      </c>
      <c r="V6" s="34">
        <f t="shared" si="3"/>
        <v>74229</v>
      </c>
      <c r="W6" s="34">
        <f t="shared" si="3"/>
        <v>12.02</v>
      </c>
      <c r="X6" s="34">
        <f t="shared" si="3"/>
        <v>6175.46</v>
      </c>
      <c r="Y6" s="35">
        <f>IF(Y7="",NA(),Y7)</f>
        <v>104.71</v>
      </c>
      <c r="Z6" s="35">
        <f t="shared" ref="Z6:AH6" si="4">IF(Z7="",NA(),Z7)</f>
        <v>104.54</v>
      </c>
      <c r="AA6" s="35">
        <f t="shared" si="4"/>
        <v>120.09</v>
      </c>
      <c r="AB6" s="35">
        <f t="shared" si="4"/>
        <v>123.26</v>
      </c>
      <c r="AC6" s="35">
        <f t="shared" si="4"/>
        <v>118.87</v>
      </c>
      <c r="AD6" s="35">
        <f t="shared" si="4"/>
        <v>105.81</v>
      </c>
      <c r="AE6" s="35">
        <f t="shared" si="4"/>
        <v>106.63</v>
      </c>
      <c r="AF6" s="35">
        <f t="shared" si="4"/>
        <v>106.41</v>
      </c>
      <c r="AG6" s="35">
        <f t="shared" si="4"/>
        <v>107.95</v>
      </c>
      <c r="AH6" s="35">
        <f t="shared" si="4"/>
        <v>106.32</v>
      </c>
      <c r="AI6" s="34" t="str">
        <f>IF(AI7="","",IF(AI7="-","【-】","【"&amp;SUBSTITUTE(TEXT(AI7,"#,##0.00"),"-","△")&amp;"】"))</f>
        <v>【108.07】</v>
      </c>
      <c r="AJ6" s="34">
        <f>IF(AJ7="",NA(),AJ7)</f>
        <v>0</v>
      </c>
      <c r="AK6" s="34">
        <f t="shared" ref="AK6:AS6" si="5">IF(AK7="",NA(),AK7)</f>
        <v>0</v>
      </c>
      <c r="AL6" s="34">
        <f t="shared" si="5"/>
        <v>0</v>
      </c>
      <c r="AM6" s="34">
        <f t="shared" si="5"/>
        <v>0</v>
      </c>
      <c r="AN6" s="34">
        <f t="shared" si="5"/>
        <v>0</v>
      </c>
      <c r="AO6" s="35">
        <f t="shared" si="5"/>
        <v>35.49</v>
      </c>
      <c r="AP6" s="35">
        <f t="shared" si="5"/>
        <v>26.43</v>
      </c>
      <c r="AQ6" s="35">
        <f t="shared" si="5"/>
        <v>25.32</v>
      </c>
      <c r="AR6" s="35">
        <f t="shared" si="5"/>
        <v>1.03</v>
      </c>
      <c r="AS6" s="35">
        <f t="shared" si="5"/>
        <v>1.35</v>
      </c>
      <c r="AT6" s="34" t="str">
        <f>IF(AT7="","",IF(AT7="-","【-】","【"&amp;SUBSTITUTE(TEXT(AT7,"#,##0.00"),"-","△")&amp;"】"))</f>
        <v>【3.09】</v>
      </c>
      <c r="AU6" s="35">
        <f>IF(AU7="",NA(),AU7)</f>
        <v>17.34</v>
      </c>
      <c r="AV6" s="35">
        <f t="shared" ref="AV6:BD6" si="6">IF(AV7="",NA(),AV7)</f>
        <v>28.04</v>
      </c>
      <c r="AW6" s="35">
        <f t="shared" si="6"/>
        <v>40.78</v>
      </c>
      <c r="AX6" s="35">
        <f t="shared" si="6"/>
        <v>39.36</v>
      </c>
      <c r="AY6" s="35">
        <f t="shared" si="6"/>
        <v>38.130000000000003</v>
      </c>
      <c r="AZ6" s="35">
        <f t="shared" si="6"/>
        <v>82.47</v>
      </c>
      <c r="BA6" s="35">
        <f t="shared" si="6"/>
        <v>72.44</v>
      </c>
      <c r="BB6" s="35">
        <f t="shared" si="6"/>
        <v>78.56</v>
      </c>
      <c r="BC6" s="35">
        <f t="shared" si="6"/>
        <v>80.5</v>
      </c>
      <c r="BD6" s="35">
        <f t="shared" si="6"/>
        <v>71.540000000000006</v>
      </c>
      <c r="BE6" s="34" t="str">
        <f>IF(BE7="","",IF(BE7="-","【-】","【"&amp;SUBSTITUTE(TEXT(BE7,"#,##0.00"),"-","△")&amp;"】"))</f>
        <v>【69.54】</v>
      </c>
      <c r="BF6" s="35">
        <f>IF(BF7="",NA(),BF7)</f>
        <v>745.67</v>
      </c>
      <c r="BG6" s="35">
        <f t="shared" ref="BG6:BO6" si="7">IF(BG7="",NA(),BG7)</f>
        <v>769.54</v>
      </c>
      <c r="BH6" s="35">
        <f t="shared" si="7"/>
        <v>728.31</v>
      </c>
      <c r="BI6" s="35">
        <f t="shared" si="7"/>
        <v>661.79</v>
      </c>
      <c r="BJ6" s="35">
        <f t="shared" si="7"/>
        <v>494.96</v>
      </c>
      <c r="BK6" s="35">
        <f t="shared" si="7"/>
        <v>664.04</v>
      </c>
      <c r="BL6" s="35">
        <f t="shared" si="7"/>
        <v>625.12</v>
      </c>
      <c r="BM6" s="35">
        <f t="shared" si="7"/>
        <v>610.16999999999996</v>
      </c>
      <c r="BN6" s="35">
        <f t="shared" si="7"/>
        <v>605.9</v>
      </c>
      <c r="BO6" s="35">
        <f t="shared" si="7"/>
        <v>653.69000000000005</v>
      </c>
      <c r="BP6" s="34" t="str">
        <f>IF(BP7="","",IF(BP7="-","【-】","【"&amp;SUBSTITUTE(TEXT(BP7,"#,##0.00"),"-","△")&amp;"】"))</f>
        <v>【682.51】</v>
      </c>
      <c r="BQ6" s="35">
        <f>IF(BQ7="",NA(),BQ7)</f>
        <v>109.28</v>
      </c>
      <c r="BR6" s="35">
        <f t="shared" ref="BR6:BZ6" si="8">IF(BR7="",NA(),BR7)</f>
        <v>109.89</v>
      </c>
      <c r="BS6" s="35">
        <f t="shared" si="8"/>
        <v>100.06</v>
      </c>
      <c r="BT6" s="35">
        <f t="shared" si="8"/>
        <v>99.93</v>
      </c>
      <c r="BU6" s="35">
        <f t="shared" si="8"/>
        <v>95.6</v>
      </c>
      <c r="BV6" s="35">
        <f t="shared" si="8"/>
        <v>86.2</v>
      </c>
      <c r="BW6" s="35">
        <f t="shared" si="8"/>
        <v>89.74</v>
      </c>
      <c r="BX6" s="35">
        <f t="shared" si="8"/>
        <v>88.37</v>
      </c>
      <c r="BY6" s="35">
        <f t="shared" si="8"/>
        <v>89.41</v>
      </c>
      <c r="BZ6" s="35">
        <f t="shared" si="8"/>
        <v>88.05</v>
      </c>
      <c r="CA6" s="34" t="str">
        <f>IF(CA7="","",IF(CA7="-","【-】","【"&amp;SUBSTITUTE(TEXT(CA7,"#,##0.00"),"-","△")&amp;"】"))</f>
        <v>【100.34】</v>
      </c>
      <c r="CB6" s="35">
        <f>IF(CB7="",NA(),CB7)</f>
        <v>180.07</v>
      </c>
      <c r="CC6" s="35">
        <f t="shared" ref="CC6:CK6" si="9">IF(CC7="",NA(),CC7)</f>
        <v>177.66</v>
      </c>
      <c r="CD6" s="35">
        <f t="shared" si="9"/>
        <v>193.59</v>
      </c>
      <c r="CE6" s="35">
        <f t="shared" si="9"/>
        <v>196.46</v>
      </c>
      <c r="CF6" s="35">
        <f t="shared" si="9"/>
        <v>203.83</v>
      </c>
      <c r="CG6" s="35">
        <f t="shared" si="9"/>
        <v>146.47999999999999</v>
      </c>
      <c r="CH6" s="35">
        <f t="shared" si="9"/>
        <v>141.24</v>
      </c>
      <c r="CI6" s="35">
        <f t="shared" si="9"/>
        <v>143.05000000000001</v>
      </c>
      <c r="CJ6" s="35">
        <f t="shared" si="9"/>
        <v>142.05000000000001</v>
      </c>
      <c r="CK6" s="35">
        <f t="shared" si="9"/>
        <v>141.15</v>
      </c>
      <c r="CL6" s="34" t="str">
        <f>IF(CL7="","",IF(CL7="-","【-】","【"&amp;SUBSTITUTE(TEXT(CL7,"#,##0.00"),"-","△")&amp;"】"))</f>
        <v>【136.15】</v>
      </c>
      <c r="CM6" s="35">
        <f>IF(CM7="",NA(),CM7)</f>
        <v>56.16</v>
      </c>
      <c r="CN6" s="35">
        <f t="shared" ref="CN6:CV6" si="10">IF(CN7="",NA(),CN7)</f>
        <v>59.23</v>
      </c>
      <c r="CO6" s="35">
        <f t="shared" si="10"/>
        <v>61.69</v>
      </c>
      <c r="CP6" s="35">
        <f t="shared" si="10"/>
        <v>65.33</v>
      </c>
      <c r="CQ6" s="35">
        <f t="shared" si="10"/>
        <v>70.540000000000006</v>
      </c>
      <c r="CR6" s="35">
        <f t="shared" si="10"/>
        <v>62.64</v>
      </c>
      <c r="CS6" s="35">
        <f t="shared" si="10"/>
        <v>58.12</v>
      </c>
      <c r="CT6" s="35">
        <f t="shared" si="10"/>
        <v>58.83</v>
      </c>
      <c r="CU6" s="35">
        <f t="shared" si="10"/>
        <v>56.51</v>
      </c>
      <c r="CV6" s="35">
        <f t="shared" si="10"/>
        <v>57.04</v>
      </c>
      <c r="CW6" s="34" t="str">
        <f>IF(CW7="","",IF(CW7="-","【-】","【"&amp;SUBSTITUTE(TEXT(CW7,"#,##0.00"),"-","△")&amp;"】"))</f>
        <v>【59.64】</v>
      </c>
      <c r="CX6" s="35">
        <f>IF(CX7="",NA(),CX7)</f>
        <v>93.68</v>
      </c>
      <c r="CY6" s="35">
        <f t="shared" ref="CY6:DG6" si="11">IF(CY7="",NA(),CY7)</f>
        <v>94.24</v>
      </c>
      <c r="CZ6" s="35">
        <f t="shared" si="11"/>
        <v>94.15</v>
      </c>
      <c r="DA6" s="35">
        <f t="shared" si="11"/>
        <v>95.9</v>
      </c>
      <c r="DB6" s="35">
        <f t="shared" si="11"/>
        <v>96.3</v>
      </c>
      <c r="DC6" s="35">
        <f t="shared" si="11"/>
        <v>92.98</v>
      </c>
      <c r="DD6" s="35">
        <f t="shared" si="11"/>
        <v>93.07</v>
      </c>
      <c r="DE6" s="35">
        <f t="shared" si="11"/>
        <v>92.9</v>
      </c>
      <c r="DF6" s="35">
        <f t="shared" si="11"/>
        <v>93.91</v>
      </c>
      <c r="DG6" s="35">
        <f t="shared" si="11"/>
        <v>93.73</v>
      </c>
      <c r="DH6" s="34" t="str">
        <f>IF(DH7="","",IF(DH7="-","【-】","【"&amp;SUBSTITUTE(TEXT(DH7,"#,##0.00"),"-","△")&amp;"】"))</f>
        <v>【95.35】</v>
      </c>
      <c r="DI6" s="35">
        <f>IF(DI7="",NA(),DI7)</f>
        <v>40.6</v>
      </c>
      <c r="DJ6" s="35">
        <f t="shared" ref="DJ6:DR6" si="12">IF(DJ7="",NA(),DJ7)</f>
        <v>42.17</v>
      </c>
      <c r="DK6" s="35">
        <f t="shared" si="12"/>
        <v>43.77</v>
      </c>
      <c r="DL6" s="35">
        <f t="shared" si="12"/>
        <v>45.35</v>
      </c>
      <c r="DM6" s="35">
        <f t="shared" si="12"/>
        <v>46.87</v>
      </c>
      <c r="DN6" s="35">
        <f t="shared" si="12"/>
        <v>30.09</v>
      </c>
      <c r="DO6" s="35">
        <f t="shared" si="12"/>
        <v>26.07</v>
      </c>
      <c r="DP6" s="35">
        <f t="shared" si="12"/>
        <v>23.42</v>
      </c>
      <c r="DQ6" s="35">
        <f t="shared" si="12"/>
        <v>22.74</v>
      </c>
      <c r="DR6" s="35">
        <f t="shared" si="12"/>
        <v>21.22</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5">
        <f t="shared" si="13"/>
        <v>0.15</v>
      </c>
      <c r="EA6" s="35">
        <f t="shared" si="13"/>
        <v>0.15</v>
      </c>
      <c r="EB6" s="35">
        <f t="shared" si="13"/>
        <v>0.18</v>
      </c>
      <c r="EC6" s="35">
        <f t="shared" si="13"/>
        <v>0.83</v>
      </c>
      <c r="ED6" s="34" t="str">
        <f>IF(ED7="","",IF(ED7="-","【-】","【"&amp;SUBSTITUTE(TEXT(ED7,"#,##0.00"),"-","△")&amp;"】"))</f>
        <v>【5.90】</v>
      </c>
      <c r="EE6" s="34">
        <f>IF(EE7="",NA(),EE7)</f>
        <v>0</v>
      </c>
      <c r="EF6" s="34">
        <f t="shared" ref="EF6:EN6" si="14">IF(EF7="",NA(),EF7)</f>
        <v>0</v>
      </c>
      <c r="EG6" s="34">
        <f t="shared" si="14"/>
        <v>0</v>
      </c>
      <c r="EH6" s="34">
        <f t="shared" si="14"/>
        <v>0</v>
      </c>
      <c r="EI6" s="34">
        <f t="shared" si="14"/>
        <v>0</v>
      </c>
      <c r="EJ6" s="35">
        <f t="shared" si="14"/>
        <v>7.0000000000000007E-2</v>
      </c>
      <c r="EK6" s="35">
        <f t="shared" si="14"/>
        <v>0.1</v>
      </c>
      <c r="EL6" s="35">
        <f t="shared" si="14"/>
        <v>0.14000000000000001</v>
      </c>
      <c r="EM6" s="35">
        <f t="shared" si="14"/>
        <v>0.13</v>
      </c>
      <c r="EN6" s="35">
        <f t="shared" si="14"/>
        <v>0.12</v>
      </c>
      <c r="EO6" s="34" t="str">
        <f>IF(EO7="","",IF(EO7="-","【-】","【"&amp;SUBSTITUTE(TEXT(EO7,"#,##0.00"),"-","△")&amp;"】"))</f>
        <v>【0.22】</v>
      </c>
    </row>
    <row r="7" spans="1:148" s="36" customFormat="1" x14ac:dyDescent="0.15">
      <c r="A7" s="28"/>
      <c r="B7" s="37">
        <v>2019</v>
      </c>
      <c r="C7" s="37">
        <v>262064</v>
      </c>
      <c r="D7" s="37">
        <v>46</v>
      </c>
      <c r="E7" s="37">
        <v>17</v>
      </c>
      <c r="F7" s="37">
        <v>1</v>
      </c>
      <c r="G7" s="37">
        <v>0</v>
      </c>
      <c r="H7" s="37" t="s">
        <v>96</v>
      </c>
      <c r="I7" s="37" t="s">
        <v>97</v>
      </c>
      <c r="J7" s="37" t="s">
        <v>98</v>
      </c>
      <c r="K7" s="37" t="s">
        <v>99</v>
      </c>
      <c r="L7" s="37" t="s">
        <v>100</v>
      </c>
      <c r="M7" s="37" t="s">
        <v>101</v>
      </c>
      <c r="N7" s="38" t="s">
        <v>102</v>
      </c>
      <c r="O7" s="38">
        <v>63.02</v>
      </c>
      <c r="P7" s="38">
        <v>84.18</v>
      </c>
      <c r="Q7" s="38">
        <v>87.67</v>
      </c>
      <c r="R7" s="38">
        <v>2970</v>
      </c>
      <c r="S7" s="38">
        <v>88462</v>
      </c>
      <c r="T7" s="38">
        <v>224.8</v>
      </c>
      <c r="U7" s="38">
        <v>393.51</v>
      </c>
      <c r="V7" s="38">
        <v>74229</v>
      </c>
      <c r="W7" s="38">
        <v>12.02</v>
      </c>
      <c r="X7" s="38">
        <v>6175.46</v>
      </c>
      <c r="Y7" s="38">
        <v>104.71</v>
      </c>
      <c r="Z7" s="38">
        <v>104.54</v>
      </c>
      <c r="AA7" s="38">
        <v>120.09</v>
      </c>
      <c r="AB7" s="38">
        <v>123.26</v>
      </c>
      <c r="AC7" s="38">
        <v>118.87</v>
      </c>
      <c r="AD7" s="38">
        <v>105.81</v>
      </c>
      <c r="AE7" s="38">
        <v>106.63</v>
      </c>
      <c r="AF7" s="38">
        <v>106.41</v>
      </c>
      <c r="AG7" s="38">
        <v>107.95</v>
      </c>
      <c r="AH7" s="38">
        <v>106.32</v>
      </c>
      <c r="AI7" s="38">
        <v>108.07</v>
      </c>
      <c r="AJ7" s="38">
        <v>0</v>
      </c>
      <c r="AK7" s="38">
        <v>0</v>
      </c>
      <c r="AL7" s="38">
        <v>0</v>
      </c>
      <c r="AM7" s="38">
        <v>0</v>
      </c>
      <c r="AN7" s="38">
        <v>0</v>
      </c>
      <c r="AO7" s="38">
        <v>35.49</v>
      </c>
      <c r="AP7" s="38">
        <v>26.43</v>
      </c>
      <c r="AQ7" s="38">
        <v>25.32</v>
      </c>
      <c r="AR7" s="38">
        <v>1.03</v>
      </c>
      <c r="AS7" s="38">
        <v>1.35</v>
      </c>
      <c r="AT7" s="38">
        <v>3.09</v>
      </c>
      <c r="AU7" s="38">
        <v>17.34</v>
      </c>
      <c r="AV7" s="38">
        <v>28.04</v>
      </c>
      <c r="AW7" s="38">
        <v>40.78</v>
      </c>
      <c r="AX7" s="38">
        <v>39.36</v>
      </c>
      <c r="AY7" s="38">
        <v>38.130000000000003</v>
      </c>
      <c r="AZ7" s="38">
        <v>82.47</v>
      </c>
      <c r="BA7" s="38">
        <v>72.44</v>
      </c>
      <c r="BB7" s="38">
        <v>78.56</v>
      </c>
      <c r="BC7" s="38">
        <v>80.5</v>
      </c>
      <c r="BD7" s="38">
        <v>71.540000000000006</v>
      </c>
      <c r="BE7" s="38">
        <v>69.540000000000006</v>
      </c>
      <c r="BF7" s="38">
        <v>745.67</v>
      </c>
      <c r="BG7" s="38">
        <v>769.54</v>
      </c>
      <c r="BH7" s="38">
        <v>728.31</v>
      </c>
      <c r="BI7" s="38">
        <v>661.79</v>
      </c>
      <c r="BJ7" s="38">
        <v>494.96</v>
      </c>
      <c r="BK7" s="38">
        <v>664.04</v>
      </c>
      <c r="BL7" s="38">
        <v>625.12</v>
      </c>
      <c r="BM7" s="38">
        <v>610.16999999999996</v>
      </c>
      <c r="BN7" s="38">
        <v>605.9</v>
      </c>
      <c r="BO7" s="38">
        <v>653.69000000000005</v>
      </c>
      <c r="BP7" s="38">
        <v>682.51</v>
      </c>
      <c r="BQ7" s="38">
        <v>109.28</v>
      </c>
      <c r="BR7" s="38">
        <v>109.89</v>
      </c>
      <c r="BS7" s="38">
        <v>100.06</v>
      </c>
      <c r="BT7" s="38">
        <v>99.93</v>
      </c>
      <c r="BU7" s="38">
        <v>95.6</v>
      </c>
      <c r="BV7" s="38">
        <v>86.2</v>
      </c>
      <c r="BW7" s="38">
        <v>89.74</v>
      </c>
      <c r="BX7" s="38">
        <v>88.37</v>
      </c>
      <c r="BY7" s="38">
        <v>89.41</v>
      </c>
      <c r="BZ7" s="38">
        <v>88.05</v>
      </c>
      <c r="CA7" s="38">
        <v>100.34</v>
      </c>
      <c r="CB7" s="38">
        <v>180.07</v>
      </c>
      <c r="CC7" s="38">
        <v>177.66</v>
      </c>
      <c r="CD7" s="38">
        <v>193.59</v>
      </c>
      <c r="CE7" s="38">
        <v>196.46</v>
      </c>
      <c r="CF7" s="38">
        <v>203.83</v>
      </c>
      <c r="CG7" s="38">
        <v>146.47999999999999</v>
      </c>
      <c r="CH7" s="38">
        <v>141.24</v>
      </c>
      <c r="CI7" s="38">
        <v>143.05000000000001</v>
      </c>
      <c r="CJ7" s="38">
        <v>142.05000000000001</v>
      </c>
      <c r="CK7" s="38">
        <v>141.15</v>
      </c>
      <c r="CL7" s="38">
        <v>136.15</v>
      </c>
      <c r="CM7" s="38">
        <v>56.16</v>
      </c>
      <c r="CN7" s="38">
        <v>59.23</v>
      </c>
      <c r="CO7" s="38">
        <v>61.69</v>
      </c>
      <c r="CP7" s="38">
        <v>65.33</v>
      </c>
      <c r="CQ7" s="38">
        <v>70.540000000000006</v>
      </c>
      <c r="CR7" s="38">
        <v>62.64</v>
      </c>
      <c r="CS7" s="38">
        <v>58.12</v>
      </c>
      <c r="CT7" s="38">
        <v>58.83</v>
      </c>
      <c r="CU7" s="38">
        <v>56.51</v>
      </c>
      <c r="CV7" s="38">
        <v>57.04</v>
      </c>
      <c r="CW7" s="38">
        <v>59.64</v>
      </c>
      <c r="CX7" s="38">
        <v>93.68</v>
      </c>
      <c r="CY7" s="38">
        <v>94.24</v>
      </c>
      <c r="CZ7" s="38">
        <v>94.15</v>
      </c>
      <c r="DA7" s="38">
        <v>95.9</v>
      </c>
      <c r="DB7" s="38">
        <v>96.3</v>
      </c>
      <c r="DC7" s="38">
        <v>92.98</v>
      </c>
      <c r="DD7" s="38">
        <v>93.07</v>
      </c>
      <c r="DE7" s="38">
        <v>92.9</v>
      </c>
      <c r="DF7" s="38">
        <v>93.91</v>
      </c>
      <c r="DG7" s="38">
        <v>93.73</v>
      </c>
      <c r="DH7" s="38">
        <v>95.35</v>
      </c>
      <c r="DI7" s="38">
        <v>40.6</v>
      </c>
      <c r="DJ7" s="38">
        <v>42.17</v>
      </c>
      <c r="DK7" s="38">
        <v>43.77</v>
      </c>
      <c r="DL7" s="38">
        <v>45.35</v>
      </c>
      <c r="DM7" s="38">
        <v>46.87</v>
      </c>
      <c r="DN7" s="38">
        <v>30.09</v>
      </c>
      <c r="DO7" s="38">
        <v>26.07</v>
      </c>
      <c r="DP7" s="38">
        <v>23.42</v>
      </c>
      <c r="DQ7" s="38">
        <v>22.74</v>
      </c>
      <c r="DR7" s="38">
        <v>21.22</v>
      </c>
      <c r="DS7" s="38">
        <v>38.57</v>
      </c>
      <c r="DT7" s="38">
        <v>0</v>
      </c>
      <c r="DU7" s="38">
        <v>0</v>
      </c>
      <c r="DV7" s="38">
        <v>0</v>
      </c>
      <c r="DW7" s="38">
        <v>0</v>
      </c>
      <c r="DX7" s="38">
        <v>0</v>
      </c>
      <c r="DY7" s="38">
        <v>0</v>
      </c>
      <c r="DZ7" s="38">
        <v>0.15</v>
      </c>
      <c r="EA7" s="38">
        <v>0.15</v>
      </c>
      <c r="EB7" s="38">
        <v>0.18</v>
      </c>
      <c r="EC7" s="38">
        <v>0.83</v>
      </c>
      <c r="ED7" s="38">
        <v>5.9</v>
      </c>
      <c r="EE7" s="38">
        <v>0</v>
      </c>
      <c r="EF7" s="38">
        <v>0</v>
      </c>
      <c r="EG7" s="38">
        <v>0</v>
      </c>
      <c r="EH7" s="38">
        <v>0</v>
      </c>
      <c r="EI7" s="38">
        <v>0</v>
      </c>
      <c r="EJ7" s="38">
        <v>7.0000000000000007E-2</v>
      </c>
      <c r="EK7" s="38">
        <v>0.1</v>
      </c>
      <c r="EL7" s="38">
        <v>0.14000000000000001</v>
      </c>
      <c r="EM7" s="38">
        <v>0.13</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田滝　未奈子</dc:creator>
  <cp:lastModifiedBy>亀岡市役所</cp:lastModifiedBy>
  <cp:lastPrinted>2021-02-04T12:47:48Z</cp:lastPrinted>
  <dcterms:created xsi:type="dcterms:W3CDTF">2021-02-04T12:48:02Z</dcterms:created>
  <dcterms:modified xsi:type="dcterms:W3CDTF">2021-02-04T12:48:02Z</dcterms:modified>
</cp:coreProperties>
</file>