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06 宮津市\"/>
    </mc:Choice>
  </mc:AlternateContent>
  <xr:revisionPtr revIDLastSave="0" documentId="13_ncr:1_{B3728924-03C2-467A-8DD8-0E474A1F06EE}" xr6:coauthVersionLast="36" xr6:coauthVersionMax="36" xr10:uidLastSave="{00000000-0000-0000-0000-000000000000}"/>
  <workbookProtection workbookAlgorithmName="SHA-512" workbookHashValue="VjoOHehGDSLa2eyB17ysb7fHkWPUEA/ZpITRG2NO2IRas8yJwG9dlwUlIORKSS7TOqlSR67kIveAzP490H+Wug==" workbookSaltValue="hD2bV15teRENP08LXrS5WQ==" workbookSpinCount="100000" lockStructure="1"/>
  <bookViews>
    <workbookView xWindow="0" yWindow="0" windowWidth="19200" windowHeight="67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V76" i="4" s="1"/>
  <c r="CM7" i="5"/>
  <c r="CV67" i="4" s="1"/>
  <c r="BZ7" i="5"/>
  <c r="BY7" i="5"/>
  <c r="BX7" i="5"/>
  <c r="BW7" i="5"/>
  <c r="BV7" i="5"/>
  <c r="BU7" i="5"/>
  <c r="BT7" i="5"/>
  <c r="BS7" i="5"/>
  <c r="KO52" i="4" s="1"/>
  <c r="BR7" i="5"/>
  <c r="BQ7" i="5"/>
  <c r="BO7" i="5"/>
  <c r="BN7" i="5"/>
  <c r="BM7" i="5"/>
  <c r="FX53" i="4" s="1"/>
  <c r="BL7" i="5"/>
  <c r="BK7" i="5"/>
  <c r="EL53" i="4" s="1"/>
  <c r="BJ7" i="5"/>
  <c r="HJ52" i="4" s="1"/>
  <c r="BI7" i="5"/>
  <c r="BH7" i="5"/>
  <c r="BG7" i="5"/>
  <c r="BF7" i="5"/>
  <c r="BD7" i="5"/>
  <c r="BC7" i="5"/>
  <c r="BB7" i="5"/>
  <c r="BG53" i="4" s="1"/>
  <c r="BA7" i="5"/>
  <c r="AN53" i="4" s="1"/>
  <c r="AZ7" i="5"/>
  <c r="AY7" i="5"/>
  <c r="AX7" i="5"/>
  <c r="AW7" i="5"/>
  <c r="AV7" i="5"/>
  <c r="AU7" i="5"/>
  <c r="AS7" i="5"/>
  <c r="AR7" i="5"/>
  <c r="GQ32" i="4" s="1"/>
  <c r="AQ7" i="5"/>
  <c r="AP7" i="5"/>
  <c r="AO7" i="5"/>
  <c r="AN7" i="5"/>
  <c r="AM7" i="5"/>
  <c r="AL7" i="5"/>
  <c r="AK7" i="5"/>
  <c r="FE31" i="4" s="1"/>
  <c r="AJ7" i="5"/>
  <c r="EL31" i="4" s="1"/>
  <c r="AH7" i="5"/>
  <c r="AG7" i="5"/>
  <c r="AF7" i="5"/>
  <c r="AE7" i="5"/>
  <c r="AD7" i="5"/>
  <c r="AC7" i="5"/>
  <c r="AB7" i="5"/>
  <c r="AA7" i="5"/>
  <c r="BG31" i="4" s="1"/>
  <c r="Z7" i="5"/>
  <c r="Y7" i="5"/>
  <c r="X7" i="5"/>
  <c r="W7" i="5"/>
  <c r="V7" i="5"/>
  <c r="U7" i="5"/>
  <c r="T7" i="5"/>
  <c r="S7" i="5"/>
  <c r="HX8" i="4" s="1"/>
  <c r="R7" i="5"/>
  <c r="DU10" i="4" s="1"/>
  <c r="Q7" i="5"/>
  <c r="P7" i="5"/>
  <c r="O7" i="5"/>
  <c r="N7" i="5"/>
  <c r="M7" i="5"/>
  <c r="L7" i="5"/>
  <c r="CF8" i="4" s="1"/>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HJ53" i="4"/>
  <c r="GQ53" i="4"/>
  <c r="FE53" i="4"/>
  <c r="CS53" i="4"/>
  <c r="BZ53" i="4"/>
  <c r="U53" i="4"/>
  <c r="MA52" i="4"/>
  <c r="LH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LH31" i="4"/>
  <c r="KO31" i="4"/>
  <c r="JV31" i="4"/>
  <c r="JC31" i="4"/>
  <c r="HJ31" i="4"/>
  <c r="GQ31" i="4"/>
  <c r="FX31" i="4"/>
  <c r="CS31" i="4"/>
  <c r="BZ31" i="4"/>
  <c r="AN31" i="4"/>
  <c r="U31" i="4"/>
  <c r="LJ10" i="4"/>
  <c r="JQ10" i="4"/>
  <c r="HX10" i="4"/>
  <c r="CF10" i="4"/>
  <c r="B10" i="4"/>
  <c r="LJ8" i="4"/>
  <c r="JQ8" i="4"/>
  <c r="FJ8" i="4"/>
  <c r="DU8" i="4"/>
  <c r="B8" i="4"/>
  <c r="BZ76" i="4" l="1"/>
  <c r="MI76" i="4"/>
  <c r="HJ51" i="4"/>
  <c r="MA30" i="4"/>
  <c r="IT76" i="4"/>
  <c r="CS51" i="4"/>
  <c r="HJ30" i="4"/>
  <c r="CS30" i="4"/>
  <c r="MA51" i="4"/>
  <c r="C11" i="5"/>
  <c r="D11" i="5"/>
  <c r="E11" i="5"/>
  <c r="B11" i="5"/>
  <c r="BK76" i="4" l="1"/>
  <c r="LH51" i="4"/>
  <c r="LH30" i="4"/>
  <c r="BZ30" i="4"/>
  <c r="LT76" i="4"/>
  <c r="GQ51" i="4"/>
  <c r="IE76" i="4"/>
  <c r="BZ51" i="4"/>
  <c r="GQ30" i="4"/>
  <c r="BG51" i="4"/>
  <c r="FX30" i="4"/>
  <c r="BG30" i="4"/>
  <c r="AV76" i="4"/>
  <c r="KO51" i="4"/>
  <c r="LE76" i="4"/>
  <c r="FX51" i="4"/>
  <c r="KO30" i="4"/>
  <c r="HP76" i="4"/>
  <c r="HA76" i="4"/>
  <c r="AN51" i="4"/>
  <c r="FE30" i="4"/>
  <c r="AN30" i="4"/>
  <c r="AG76" i="4"/>
  <c r="JV51" i="4"/>
  <c r="KP76" i="4"/>
  <c r="FE51" i="4"/>
  <c r="JV30" i="4"/>
  <c r="JC51" i="4"/>
  <c r="KA76" i="4"/>
  <c r="EL51" i="4"/>
  <c r="JC30" i="4"/>
  <c r="EL30" i="4"/>
  <c r="GL76" i="4"/>
  <c r="U51" i="4"/>
  <c r="U30" i="4"/>
  <c r="R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<sst xmlns="http://schemas.openxmlformats.org/spreadsheetml/2006/main" count="278" uniqueCount="135">
  <si>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</si>
  <si>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</si>
  <si>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</si>
  <si>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</si>
  <si>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</si>
  <si>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</si>
  <si>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</si>
  <si>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</si>
  <si>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</si>
  <si>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</si>
  <si>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</si>
  <si>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</si>
  <si>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</si>
  <si>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</si>
  <si>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</si>
  <si>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</si>
  <si>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</si>
  <si>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</si>
  <si>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</si>
  <si>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</si>
  <si>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</si>
  <si>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</si>
  <si>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</si>
  <si>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</si>
  <si>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</si>
  <si>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</si>
  <si>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</si>
  <si>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</si>
  <si>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</si>
  <si>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</si>
  <si>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</si>
  <si>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</si>
  <si>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</si>
  <si>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</si>
  <si>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</si>
  <si>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</si>
  <si>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</si>
  <si>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</si>
  <si>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</si>
  <si>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</si>
  <si>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</si>
  <si>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</si>
  <si>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</si>
  <si>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</si>
  <si>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</si>
  <si>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</si>
  <si>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</si>
  <si>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</si>
  <si>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</si>
  <si>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</si>
  <si>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</si>
  <si>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</si>
  <si>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</si>
  <si>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</si>
  <si>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</si>
  <si>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</si>
  <si>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</si>
  <si>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</si>
  <si>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</si>
  <si>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</si>
  <si>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</si>
  <si>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</si>
  <si>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</si>
  <si>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</si>
  <si>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</si>
  <si>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</si>
  <si>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</si>
  <si>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</si>
  <si>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</si>
  <si>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</si>
  <si>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</si>
  <si>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</si>
  <si>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</si>
  <si>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</si>
  <si>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</si>
  <si>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</si>
  <si>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</si>
  <si>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</si>
  <si>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</si>
  <si>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</si>
  <si>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</si>
  <si>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</si>
  <si>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</si>
  <si>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</si>
  <si>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</si>
  <si>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</si>
  <si>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</si>
  <si>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</si>
  <si>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</si>
  <si>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</si>
  <si>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</si>
  <si>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</si>
  <si>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</si>
  <si>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</si>
  <si>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</si>
  <si>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</si>
  <si>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</si>
  <si>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</si>
  <si>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</si>
  <si>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</si>
  <si>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</si>
  <si>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</si>
  <si>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</si>
  <si>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</si>
  <si>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当該値(N-3)</t>
    <phoneticPr fontId="5"/>
  </si>
  <si>
    <t>当該値(N-4)</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</si>
  <si>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</si>
  <si>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</si>
  <si>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</si>
  <si>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</si>
  <si>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</si>
  <si>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</si>
  <si>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</si>
  <si>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宮津市</t>
  </si>
  <si>
    <t>天橋立駐車場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</si>
  <si>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</si>
  <si>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</si>
  <si>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</si>
  <si>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</si>
  <si>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</si>
  <si>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</si>
  <si>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</si>
  <si>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</si>
  <si>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</si>
  <si>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</si>
  <si>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</si>
  <si>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</si>
  <si>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</si>
  <si>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</si>
  <si>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</si>
  <si>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</si>
  <si>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駐車場の無人化に向けた整備を検討しているところである</t>
    <rPh sb="0" eb="2">
      <t>チュウシャ</t>
    </rPh>
    <rPh sb="2" eb="3">
      <t>ジョウ</t>
    </rPh>
    <rPh sb="4" eb="7">
      <t>ムジンカ</t>
    </rPh>
    <rPh sb="8" eb="9">
      <t>ム</t>
    </rPh>
    <rPh sb="11" eb="13">
      <t>セイビ</t>
    </rPh>
    <rPh sb="14" eb="16">
      <t>ケントウ</t>
    </rPh>
    <phoneticPr fontId="5"/>
  </si>
  <si>
    <t>本駐車場は日本三景の一つである天橋立に設置された駐車場であり、年間を通じて多くの利用者がある。本駐車場は天橋立からやや離れた位置に設置されているが、収容台数は近隣の駐車場の中では随一であり、イベント会場としての活用など、本市にとって欠かすことのできない施設である。</t>
    <rPh sb="0" eb="1">
      <t>ホン</t>
    </rPh>
    <rPh sb="1" eb="4">
      <t>チュウシャジョウ</t>
    </rPh>
    <rPh sb="5" eb="7">
      <t>ニホン</t>
    </rPh>
    <rPh sb="7" eb="9">
      <t>サンケイ</t>
    </rPh>
    <rPh sb="10" eb="11">
      <t>ヒト</t>
    </rPh>
    <rPh sb="15" eb="18">
      <t>アマノハシダテ</t>
    </rPh>
    <rPh sb="19" eb="21">
      <t>セッチ</t>
    </rPh>
    <rPh sb="24" eb="27">
      <t>チュウシャジョウ</t>
    </rPh>
    <rPh sb="31" eb="33">
      <t>ネンカン</t>
    </rPh>
    <rPh sb="34" eb="35">
      <t>ツウ</t>
    </rPh>
    <rPh sb="37" eb="38">
      <t>オオ</t>
    </rPh>
    <rPh sb="40" eb="43">
      <t>リヨウシャ</t>
    </rPh>
    <rPh sb="47" eb="48">
      <t>ホン</t>
    </rPh>
    <rPh sb="48" eb="51">
      <t>チュウシャジョウ</t>
    </rPh>
    <rPh sb="52" eb="55">
      <t>アマノハシダテ</t>
    </rPh>
    <rPh sb="59" eb="60">
      <t>ハナ</t>
    </rPh>
    <rPh sb="62" eb="64">
      <t>イチ</t>
    </rPh>
    <rPh sb="65" eb="67">
      <t>セッチ</t>
    </rPh>
    <rPh sb="74" eb="76">
      <t>シュウヨウ</t>
    </rPh>
    <rPh sb="76" eb="78">
      <t>ダイスウ</t>
    </rPh>
    <rPh sb="79" eb="81">
      <t>キンリン</t>
    </rPh>
    <rPh sb="82" eb="85">
      <t>チュウシャジョウ</t>
    </rPh>
    <rPh sb="86" eb="87">
      <t>ナカ</t>
    </rPh>
    <rPh sb="89" eb="91">
      <t>ズイイチ</t>
    </rPh>
    <rPh sb="99" eb="101">
      <t>カイジョウ</t>
    </rPh>
    <rPh sb="105" eb="107">
      <t>カツヨウ</t>
    </rPh>
    <rPh sb="110" eb="111">
      <t>ホン</t>
    </rPh>
    <rPh sb="111" eb="112">
      <t>シ</t>
    </rPh>
    <rPh sb="116" eb="117">
      <t>カ</t>
    </rPh>
    <rPh sb="126" eb="128">
      <t>シセツ</t>
    </rPh>
    <phoneticPr fontId="5"/>
  </si>
  <si>
    <t>安定した経営状況であり、公共駐車場としての重要な役割を果たしている。</t>
    <phoneticPr fontId="5"/>
  </si>
  <si>
    <t>平成28年度以降、本事業の経常収支比率は100％を大きく上回っており、健全な運営ができている。令和元年度においては平成30年度と比べて気候が安定し、観光客等多くの利用者があったことから経常収支比率以外の各指標も上昇している。
※本事業は一般会計に統合して運営されている</t>
    <rPh sb="0" eb="2">
      <t>ヘイセイ</t>
    </rPh>
    <rPh sb="4" eb="8">
      <t>ネンドイコウ</t>
    </rPh>
    <rPh sb="9" eb="10">
      <t>ホン</t>
    </rPh>
    <rPh sb="10" eb="12">
      <t>ジギョウ</t>
    </rPh>
    <rPh sb="13" eb="15">
      <t>ケイジョウ</t>
    </rPh>
    <rPh sb="15" eb="17">
      <t>シュウシ</t>
    </rPh>
    <rPh sb="17" eb="19">
      <t>ヒリツ</t>
    </rPh>
    <rPh sb="25" eb="26">
      <t>オオ</t>
    </rPh>
    <rPh sb="28" eb="30">
      <t>ウワマワ</t>
    </rPh>
    <rPh sb="35" eb="37">
      <t>ケンゼン</t>
    </rPh>
    <rPh sb="38" eb="40">
      <t>ウンエイ</t>
    </rPh>
    <rPh sb="47" eb="48">
      <t>レイ</t>
    </rPh>
    <rPh sb="48" eb="49">
      <t>ワ</t>
    </rPh>
    <rPh sb="49" eb="51">
      <t>ガンネン</t>
    </rPh>
    <rPh sb="51" eb="52">
      <t>ド</t>
    </rPh>
    <rPh sb="57" eb="59">
      <t>ヘイセイ</t>
    </rPh>
    <rPh sb="61" eb="63">
      <t>ネンド</t>
    </rPh>
    <rPh sb="64" eb="65">
      <t>クラ</t>
    </rPh>
    <rPh sb="67" eb="69">
      <t>キコウ</t>
    </rPh>
    <rPh sb="70" eb="72">
      <t>アンテイ</t>
    </rPh>
    <rPh sb="74" eb="77">
      <t>カンコウキャク</t>
    </rPh>
    <rPh sb="77" eb="78">
      <t>トウ</t>
    </rPh>
    <rPh sb="78" eb="79">
      <t>オオ</t>
    </rPh>
    <rPh sb="81" eb="84">
      <t>リヨウシャ</t>
    </rPh>
    <rPh sb="92" eb="94">
      <t>ケイジョウ</t>
    </rPh>
    <rPh sb="94" eb="96">
      <t>シュウシ</t>
    </rPh>
    <rPh sb="96" eb="98">
      <t>ヒリツ</t>
    </rPh>
    <rPh sb="98" eb="100">
      <t>イガイ</t>
    </rPh>
    <rPh sb="101" eb="102">
      <t>カク</t>
    </rPh>
    <rPh sb="102" eb="104">
      <t>シヒョウ</t>
    </rPh>
    <rPh sb="105" eb="107">
      <t>ジョウショウ</t>
    </rPh>
    <rPh sb="115" eb="116">
      <t>ホン</t>
    </rPh>
    <rPh sb="116" eb="118">
      <t>ジギョウ</t>
    </rPh>
    <rPh sb="119" eb="121">
      <t>イッパン</t>
    </rPh>
    <rPh sb="121" eb="123">
      <t>カイケイ</t>
    </rPh>
    <rPh sb="124" eb="126">
      <t>トウゴウ</t>
    </rPh>
    <rPh sb="128" eb="130">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</si>
</sst>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284.8</c:v>
                </c:pt>
                <c:pt idx="2">
                  <c:v>250.7</c:v>
                </c:pt>
                <c:pt idx="3">
                  <c:v>243.3</c:v>
                </c:pt>
                <c:pt idx="4">
                  <c:v>320.10000000000002</c:v>
                </c:pt>
              </c:numCache>
            </c:numRef>
          </c:val>
          <c:extLst>
            <c:ext xmlns:c16="http://schemas.microsoft.com/office/drawing/2014/chart" uri="{C3380CC4-5D6E-409C-BE32-E72D297353CC}">
              <c16:uniqueId val="{00000000-BE43-4E26-970F-22AFE6DDF7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E43-4E26-970F-22AFE6DDF7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25-49D6-96C1-C1988CFFA1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6225-49D6-96C1-C1988CFFA1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7B1-44B8-98EC-8D2AFF5E906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B1-44B8-98EC-8D2AFF5E906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686-4311-AE89-EA1B73DCB4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86-4311-AE89-EA1B73DCB4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5A-449C-BD63-C4BB9130CA0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85A-449C-BD63-C4BB9130CA0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8CD-4FD8-8F46-B7F69945FD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8CD-4FD8-8F46-B7F69945FD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24.9</c:v>
                </c:pt>
                <c:pt idx="1">
                  <c:v>23.2</c:v>
                </c:pt>
                <c:pt idx="2">
                  <c:v>21</c:v>
                </c:pt>
                <c:pt idx="3">
                  <c:v>20.100000000000001</c:v>
                </c:pt>
                <c:pt idx="4">
                  <c:v>24.6</c:v>
                </c:pt>
              </c:numCache>
            </c:numRef>
          </c:val>
          <c:extLst>
            <c:ext xmlns:c16="http://schemas.microsoft.com/office/drawing/2014/chart" uri="{C3380CC4-5D6E-409C-BE32-E72D297353CC}">
              <c16:uniqueId val="{00000000-34F8-4F79-9212-2FEC8FB48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34F8-4F79-9212-2FEC8FB48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64.900000000000006</c:v>
                </c:pt>
                <c:pt idx="2">
                  <c:v>60.1</c:v>
                </c:pt>
                <c:pt idx="3">
                  <c:v>58.9</c:v>
                </c:pt>
                <c:pt idx="4">
                  <c:v>68.8</c:v>
                </c:pt>
              </c:numCache>
            </c:numRef>
          </c:val>
          <c:extLst>
            <c:ext xmlns:c16="http://schemas.microsoft.com/office/drawing/2014/chart" uri="{C3380CC4-5D6E-409C-BE32-E72D297353CC}">
              <c16:uniqueId val="{00000000-0FCE-4CAA-B169-FADBCA92CB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FCE-4CAA-B169-FADBCA92CB5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0</c:v>
                </c:pt>
                <c:pt idx="1">
                  <c:v>7294</c:v>
                </c:pt>
                <c:pt idx="2">
                  <c:v>6130</c:v>
                </c:pt>
                <c:pt idx="3">
                  <c:v>5777</c:v>
                </c:pt>
                <c:pt idx="4">
                  <c:v>8230</c:v>
                </c:pt>
              </c:numCache>
            </c:numRef>
          </c:val>
          <c:extLst>
            <c:ext xmlns:c16="http://schemas.microsoft.com/office/drawing/2014/chart" uri="{C3380CC4-5D6E-409C-BE32-E72D297353CC}">
              <c16:uniqueId val="{00000000-9247-4F0E-8CD0-09D1B438FC7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247-4F0E-8CD0-09D1B438FC7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京都府宮津市　天橋立駐車場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8000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284.8</v>
      </c>
      <c r="AO31" s="110"/>
      <c r="AP31" s="110"/>
      <c r="AQ31" s="110"/>
      <c r="AR31" s="110"/>
      <c r="AS31" s="110"/>
      <c r="AT31" s="110"/>
      <c r="AU31" s="110"/>
      <c r="AV31" s="110"/>
      <c r="AW31" s="110"/>
      <c r="AX31" s="110"/>
      <c r="AY31" s="110"/>
      <c r="AZ31" s="110"/>
      <c r="BA31" s="110"/>
      <c r="BB31" s="110"/>
      <c r="BC31" s="110"/>
      <c r="BD31" s="110"/>
      <c r="BE31" s="110"/>
      <c r="BF31" s="110"/>
      <c r="BG31" s="110">
        <f>データ!AA7</f>
        <v>250.7</v>
      </c>
      <c r="BH31" s="110"/>
      <c r="BI31" s="110"/>
      <c r="BJ31" s="110"/>
      <c r="BK31" s="110"/>
      <c r="BL31" s="110"/>
      <c r="BM31" s="110"/>
      <c r="BN31" s="110"/>
      <c r="BO31" s="110"/>
      <c r="BP31" s="110"/>
      <c r="BQ31" s="110"/>
      <c r="BR31" s="110"/>
      <c r="BS31" s="110"/>
      <c r="BT31" s="110"/>
      <c r="BU31" s="110"/>
      <c r="BV31" s="110"/>
      <c r="BW31" s="110"/>
      <c r="BX31" s="110"/>
      <c r="BY31" s="110"/>
      <c r="BZ31" s="110">
        <f>データ!AB7</f>
        <v>243.3</v>
      </c>
      <c r="CA31" s="110"/>
      <c r="CB31" s="110"/>
      <c r="CC31" s="110"/>
      <c r="CD31" s="110"/>
      <c r="CE31" s="110"/>
      <c r="CF31" s="110"/>
      <c r="CG31" s="110"/>
      <c r="CH31" s="110"/>
      <c r="CI31" s="110"/>
      <c r="CJ31" s="110"/>
      <c r="CK31" s="110"/>
      <c r="CL31" s="110"/>
      <c r="CM31" s="110"/>
      <c r="CN31" s="110"/>
      <c r="CO31" s="110"/>
      <c r="CP31" s="110"/>
      <c r="CQ31" s="110"/>
      <c r="CR31" s="110"/>
      <c r="CS31" s="110">
        <f>データ!AC7</f>
        <v>320.10000000000002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24.9</v>
      </c>
      <c r="JD31" s="81"/>
      <c r="JE31" s="81"/>
      <c r="JF31" s="81"/>
      <c r="JG31" s="81"/>
      <c r="JH31" s="81"/>
      <c r="JI31" s="81"/>
      <c r="JJ31" s="81"/>
      <c r="JK31" s="81"/>
      <c r="JL31" s="81"/>
      <c r="JM31" s="81"/>
      <c r="JN31" s="81"/>
      <c r="JO31" s="81"/>
      <c r="JP31" s="81"/>
      <c r="JQ31" s="81"/>
      <c r="JR31" s="81"/>
      <c r="JS31" s="81"/>
      <c r="JT31" s="81"/>
      <c r="JU31" s="82"/>
      <c r="JV31" s="80">
        <f>データ!DL7</f>
        <v>23.2</v>
      </c>
      <c r="JW31" s="81"/>
      <c r="JX31" s="81"/>
      <c r="JY31" s="81"/>
      <c r="JZ31" s="81"/>
      <c r="KA31" s="81"/>
      <c r="KB31" s="81"/>
      <c r="KC31" s="81"/>
      <c r="KD31" s="81"/>
      <c r="KE31" s="81"/>
      <c r="KF31" s="81"/>
      <c r="KG31" s="81"/>
      <c r="KH31" s="81"/>
      <c r="KI31" s="81"/>
      <c r="KJ31" s="81"/>
      <c r="KK31" s="81"/>
      <c r="KL31" s="81"/>
      <c r="KM31" s="81"/>
      <c r="KN31" s="82"/>
      <c r="KO31" s="80">
        <f>データ!DM7</f>
        <v>21</v>
      </c>
      <c r="KP31" s="81"/>
      <c r="KQ31" s="81"/>
      <c r="KR31" s="81"/>
      <c r="KS31" s="81"/>
      <c r="KT31" s="81"/>
      <c r="KU31" s="81"/>
      <c r="KV31" s="81"/>
      <c r="KW31" s="81"/>
      <c r="KX31" s="81"/>
      <c r="KY31" s="81"/>
      <c r="KZ31" s="81"/>
      <c r="LA31" s="81"/>
      <c r="LB31" s="81"/>
      <c r="LC31" s="81"/>
      <c r="LD31" s="81"/>
      <c r="LE31" s="81"/>
      <c r="LF31" s="81"/>
      <c r="LG31" s="82"/>
      <c r="LH31" s="80">
        <f>データ!DN7</f>
        <v>20.100000000000001</v>
      </c>
      <c r="LI31" s="81"/>
      <c r="LJ31" s="81"/>
      <c r="LK31" s="81"/>
      <c r="LL31" s="81"/>
      <c r="LM31" s="81"/>
      <c r="LN31" s="81"/>
      <c r="LO31" s="81"/>
      <c r="LP31" s="81"/>
      <c r="LQ31" s="81"/>
      <c r="LR31" s="81"/>
      <c r="LS31" s="81"/>
      <c r="LT31" s="81"/>
      <c r="LU31" s="81"/>
      <c r="LV31" s="81"/>
      <c r="LW31" s="81"/>
      <c r="LX31" s="81"/>
      <c r="LY31" s="81"/>
      <c r="LZ31" s="82"/>
      <c r="MA31" s="80">
        <f>データ!DO7</f>
        <v>24.6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64.900000000000006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60.1</v>
      </c>
      <c r="FY52" s="110"/>
      <c r="FZ52" s="110"/>
      <c r="GA52" s="110"/>
      <c r="GB52" s="110"/>
      <c r="GC52" s="110"/>
      <c r="GD52" s="110"/>
      <c r="GE52" s="110"/>
      <c r="GF52" s="110"/>
      <c r="GG52" s="110"/>
      <c r="GH52" s="110"/>
      <c r="GI52" s="110"/>
      <c r="GJ52" s="110"/>
      <c r="GK52" s="110"/>
      <c r="GL52" s="110"/>
      <c r="GM52" s="110"/>
      <c r="GN52" s="110"/>
      <c r="GO52" s="110"/>
      <c r="GP52" s="110"/>
      <c r="GQ52" s="110">
        <f>データ!BI7</f>
        <v>58.9</v>
      </c>
      <c r="GR52" s="110"/>
      <c r="GS52" s="110"/>
      <c r="GT52" s="110"/>
      <c r="GU52" s="110"/>
      <c r="GV52" s="110"/>
      <c r="GW52" s="110"/>
      <c r="GX52" s="110"/>
      <c r="GY52" s="110"/>
      <c r="GZ52" s="110"/>
      <c r="HA52" s="110"/>
      <c r="HB52" s="110"/>
      <c r="HC52" s="110"/>
      <c r="HD52" s="110"/>
      <c r="HE52" s="110"/>
      <c r="HF52" s="110"/>
      <c r="HG52" s="110"/>
      <c r="HH52" s="110"/>
      <c r="HI52" s="110"/>
      <c r="HJ52" s="110">
        <f>データ!BJ7</f>
        <v>68.8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7294</v>
      </c>
      <c r="JW52" s="106"/>
      <c r="JX52" s="106"/>
      <c r="JY52" s="106"/>
      <c r="JZ52" s="106"/>
      <c r="KA52" s="106"/>
      <c r="KB52" s="106"/>
      <c r="KC52" s="106"/>
      <c r="KD52" s="106"/>
      <c r="KE52" s="106"/>
      <c r="KF52" s="106"/>
      <c r="KG52" s="106"/>
      <c r="KH52" s="106"/>
      <c r="KI52" s="106"/>
      <c r="KJ52" s="106"/>
      <c r="KK52" s="106"/>
      <c r="KL52" s="106"/>
      <c r="KM52" s="106"/>
      <c r="KN52" s="106"/>
      <c r="KO52" s="106">
        <f>データ!BS7</f>
        <v>6130</v>
      </c>
      <c r="KP52" s="106"/>
      <c r="KQ52" s="106"/>
      <c r="KR52" s="106"/>
      <c r="KS52" s="106"/>
      <c r="KT52" s="106"/>
      <c r="KU52" s="106"/>
      <c r="KV52" s="106"/>
      <c r="KW52" s="106"/>
      <c r="KX52" s="106"/>
      <c r="KY52" s="106"/>
      <c r="KZ52" s="106"/>
      <c r="LA52" s="106"/>
      <c r="LB52" s="106"/>
      <c r="LC52" s="106"/>
      <c r="LD52" s="106"/>
      <c r="LE52" s="106"/>
      <c r="LF52" s="106"/>
      <c r="LG52" s="106"/>
      <c r="LH52" s="106">
        <f>データ!BT7</f>
        <v>5777</v>
      </c>
      <c r="LI52" s="106"/>
      <c r="LJ52" s="106"/>
      <c r="LK52" s="106"/>
      <c r="LL52" s="106"/>
      <c r="LM52" s="106"/>
      <c r="LN52" s="106"/>
      <c r="LO52" s="106"/>
      <c r="LP52" s="106"/>
      <c r="LQ52" s="106"/>
      <c r="LR52" s="106"/>
      <c r="LS52" s="106"/>
      <c r="LT52" s="106"/>
      <c r="LU52" s="106"/>
      <c r="LV52" s="106"/>
      <c r="LW52" s="106"/>
      <c r="LX52" s="106"/>
      <c r="LY52" s="106"/>
      <c r="LZ52" s="106"/>
      <c r="MA52" s="106">
        <f>データ!BU7</f>
        <v>8230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119091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VYQiKTDF8AWq33zh0lzvurnrheWel3B60XRQ4jVTPUV18JKoqwp3JQyCSpS9LRLcpe71h576L1EEeAZxQkv7w==" saltValue="9Fo21KgFeFMu8dP4DoMOj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102</v>
      </c>
      <c r="AW5" s="59" t="s">
        <v>103</v>
      </c>
      <c r="AX5" s="59" t="s">
        <v>100</v>
      </c>
      <c r="AY5" s="59" t="s">
        <v>93</v>
      </c>
      <c r="AZ5" s="59" t="s">
        <v>94</v>
      </c>
      <c r="BA5" s="59" t="s">
        <v>95</v>
      </c>
      <c r="BB5" s="59" t="s">
        <v>96</v>
      </c>
      <c r="BC5" s="59" t="s">
        <v>97</v>
      </c>
      <c r="BD5" s="59" t="s">
        <v>98</v>
      </c>
      <c r="BE5" s="59" t="s">
        <v>99</v>
      </c>
      <c r="BF5" s="59" t="s">
        <v>89</v>
      </c>
      <c r="BG5" s="59" t="s">
        <v>90</v>
      </c>
      <c r="BH5" s="59" t="s">
        <v>91</v>
      </c>
      <c r="BI5" s="59" t="s">
        <v>100</v>
      </c>
      <c r="BJ5" s="59" t="s">
        <v>101</v>
      </c>
      <c r="BK5" s="59" t="s">
        <v>94</v>
      </c>
      <c r="BL5" s="59" t="s">
        <v>95</v>
      </c>
      <c r="BM5" s="59" t="s">
        <v>96</v>
      </c>
      <c r="BN5" s="59" t="s">
        <v>97</v>
      </c>
      <c r="BO5" s="59" t="s">
        <v>98</v>
      </c>
      <c r="BP5" s="59" t="s">
        <v>99</v>
      </c>
      <c r="BQ5" s="59" t="s">
        <v>89</v>
      </c>
      <c r="BR5" s="59" t="s">
        <v>104</v>
      </c>
      <c r="BS5" s="59" t="s">
        <v>91</v>
      </c>
      <c r="BT5" s="59" t="s">
        <v>100</v>
      </c>
      <c r="BU5" s="59" t="s">
        <v>101</v>
      </c>
      <c r="BV5" s="59" t="s">
        <v>94</v>
      </c>
      <c r="BW5" s="59" t="s">
        <v>95</v>
      </c>
      <c r="BX5" s="59" t="s">
        <v>96</v>
      </c>
      <c r="BY5" s="59" t="s">
        <v>97</v>
      </c>
      <c r="BZ5" s="59" t="s">
        <v>98</v>
      </c>
      <c r="CA5" s="59" t="s">
        <v>99</v>
      </c>
      <c r="CB5" s="59" t="s">
        <v>105</v>
      </c>
      <c r="CC5" s="59" t="s">
        <v>102</v>
      </c>
      <c r="CD5" s="59" t="s">
        <v>103</v>
      </c>
      <c r="CE5" s="59" t="s">
        <v>100</v>
      </c>
      <c r="CF5" s="59" t="s">
        <v>101</v>
      </c>
      <c r="CG5" s="59" t="s">
        <v>94</v>
      </c>
      <c r="CH5" s="59" t="s">
        <v>95</v>
      </c>
      <c r="CI5" s="59" t="s">
        <v>96</v>
      </c>
      <c r="CJ5" s="59" t="s">
        <v>97</v>
      </c>
      <c r="CK5" s="59" t="s">
        <v>98</v>
      </c>
      <c r="CL5" s="59" t="s">
        <v>99</v>
      </c>
      <c r="CM5" s="150"/>
      <c r="CN5" s="150"/>
      <c r="CO5" s="59" t="s">
        <v>89</v>
      </c>
      <c r="CP5" s="59" t="s">
        <v>104</v>
      </c>
      <c r="CQ5" s="59" t="s">
        <v>103</v>
      </c>
      <c r="CR5" s="59" t="s">
        <v>106</v>
      </c>
      <c r="CS5" s="59" t="s">
        <v>101</v>
      </c>
      <c r="CT5" s="59" t="s">
        <v>94</v>
      </c>
      <c r="CU5" s="59" t="s">
        <v>95</v>
      </c>
      <c r="CV5" s="59" t="s">
        <v>96</v>
      </c>
      <c r="CW5" s="59" t="s">
        <v>97</v>
      </c>
      <c r="CX5" s="59" t="s">
        <v>98</v>
      </c>
      <c r="CY5" s="59" t="s">
        <v>99</v>
      </c>
      <c r="CZ5" s="59" t="s">
        <v>107</v>
      </c>
      <c r="DA5" s="59" t="s">
        <v>104</v>
      </c>
      <c r="DB5" s="59" t="s">
        <v>91</v>
      </c>
      <c r="DC5" s="59" t="s">
        <v>106</v>
      </c>
      <c r="DD5" s="59" t="s">
        <v>93</v>
      </c>
      <c r="DE5" s="59" t="s">
        <v>94</v>
      </c>
      <c r="DF5" s="59" t="s">
        <v>95</v>
      </c>
      <c r="DG5" s="59" t="s">
        <v>96</v>
      </c>
      <c r="DH5" s="59" t="s">
        <v>97</v>
      </c>
      <c r="DI5" s="59" t="s">
        <v>98</v>
      </c>
      <c r="DJ5" s="59" t="s">
        <v>35</v>
      </c>
      <c r="DK5" s="59" t="s">
        <v>89</v>
      </c>
      <c r="DL5" s="59" t="s">
        <v>90</v>
      </c>
      <c r="DM5" s="59" t="s">
        <v>91</v>
      </c>
      <c r="DN5" s="59" t="s">
        <v>100</v>
      </c>
      <c r="DO5" s="59" t="s">
        <v>101</v>
      </c>
      <c r="DP5" s="59" t="s">
        <v>94</v>
      </c>
      <c r="DQ5" s="59" t="s">
        <v>95</v>
      </c>
      <c r="DR5" s="59" t="s">
        <v>96</v>
      </c>
      <c r="DS5" s="59" t="s">
        <v>97</v>
      </c>
      <c r="DT5" s="59" t="s">
        <v>98</v>
      </c>
      <c r="DU5" s="59" t="s">
        <v>99</v>
      </c>
    </row>
    <row r="6" spans="1:125" s="66" customFormat="1" x14ac:dyDescent="0.15">
      <c r="A6" s="49" t="s">
        <v>108</v>
      </c>
      <c r="B6" s="60">
        <f>B8</f>
        <v>2019</v>
      </c>
      <c r="C6" s="60">
        <f t="shared" ref="C6:X6" si="1">C8</f>
        <v>262056</v>
      </c>
      <c r="D6" s="60">
        <f t="shared" si="1"/>
        <v>47</v>
      </c>
      <c r="E6" s="60">
        <f t="shared" si="1"/>
        <v>14</v>
      </c>
      <c r="F6" s="60">
        <f t="shared" si="1"/>
        <v>0</v>
      </c>
      <c r="G6" s="60">
        <f t="shared" si="1"/>
        <v>1</v>
      </c>
      <c r="H6" s="60" t="str">
        <f>SUBSTITUTE(H8,"　","")</f>
        <v>京都府宮津市</v>
      </c>
      <c r="I6" s="60" t="str">
        <f t="shared" si="1"/>
        <v>天橋立駐車場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20</v>
      </c>
      <c r="S6" s="62" t="str">
        <f t="shared" si="1"/>
        <v>商業施設</v>
      </c>
      <c r="T6" s="62" t="str">
        <f t="shared" si="1"/>
        <v>無</v>
      </c>
      <c r="U6" s="63">
        <f t="shared" si="1"/>
        <v>8000</v>
      </c>
      <c r="V6" s="63">
        <f t="shared" si="1"/>
        <v>224</v>
      </c>
      <c r="W6" s="63">
        <f t="shared" si="1"/>
        <v>1200</v>
      </c>
      <c r="X6" s="62" t="str">
        <f t="shared" si="1"/>
        <v>導入なし</v>
      </c>
      <c r="Y6" s="64">
        <f>IF(Y8="-",NA(),Y8)</f>
        <v>100</v>
      </c>
      <c r="Z6" s="64">
        <f t="shared" ref="Z6:AH6" si="2">IF(Z8="-",NA(),Z8)</f>
        <v>284.8</v>
      </c>
      <c r="AA6" s="64">
        <f t="shared" si="2"/>
        <v>250.7</v>
      </c>
      <c r="AB6" s="64">
        <f t="shared" si="2"/>
        <v>243.3</v>
      </c>
      <c r="AC6" s="64">
        <f t="shared" si="2"/>
        <v>320.10000000000002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0</v>
      </c>
      <c r="BG6" s="64">
        <f t="shared" ref="BG6:BO6" si="5">IF(BG8="-",NA(),BG8)</f>
        <v>64.900000000000006</v>
      </c>
      <c r="BH6" s="64">
        <f t="shared" si="5"/>
        <v>60.1</v>
      </c>
      <c r="BI6" s="64">
        <f t="shared" si="5"/>
        <v>58.9</v>
      </c>
      <c r="BJ6" s="64">
        <f t="shared" si="5"/>
        <v>68.8</v>
      </c>
      <c r="BK6" s="64">
        <f t="shared" si="5"/>
        <v>38.200000000000003</v>
      </c>
      <c r="BL6" s="64">
        <f t="shared" si="5"/>
        <v>34.6</v>
      </c>
      <c r="BM6" s="64">
        <f t="shared" si="5"/>
        <v>37.6</v>
      </c>
      <c r="BN6" s="64">
        <f t="shared" si="5"/>
        <v>30.2</v>
      </c>
      <c r="BO6" s="64">
        <f t="shared" si="5"/>
        <v>33.9</v>
      </c>
      <c r="BP6" s="61" t="str">
        <f>IF(BP8="-","",IF(BP8="-","【-】","【"&amp;SUBSTITUTE(TEXT(BP8,"#,##0.0"),"-","△")&amp;"】"))</f>
        <v>【20.8】</v>
      </c>
      <c r="BQ6" s="65">
        <f>IF(BQ8="-",NA(),BQ8)</f>
        <v>0</v>
      </c>
      <c r="BR6" s="65">
        <f t="shared" ref="BR6:BZ6" si="6">IF(BR8="-",NA(),BR8)</f>
        <v>7294</v>
      </c>
      <c r="BS6" s="65">
        <f t="shared" si="6"/>
        <v>6130</v>
      </c>
      <c r="BT6" s="65">
        <f t="shared" si="6"/>
        <v>5777</v>
      </c>
      <c r="BU6" s="65">
        <f t="shared" si="6"/>
        <v>8230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109</v>
      </c>
      <c r="CM6" s="63">
        <f t="shared" ref="CM6:CN6" si="7">CM8</f>
        <v>119091</v>
      </c>
      <c r="CN6" s="63">
        <f t="shared" si="7"/>
        <v>20000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24.9</v>
      </c>
      <c r="DL6" s="64">
        <f t="shared" ref="DL6:DT6" si="9">IF(DL8="-",NA(),DL8)</f>
        <v>23.2</v>
      </c>
      <c r="DM6" s="64">
        <f t="shared" si="9"/>
        <v>21</v>
      </c>
      <c r="DN6" s="64">
        <f t="shared" si="9"/>
        <v>20.100000000000001</v>
      </c>
      <c r="DO6" s="64">
        <f t="shared" si="9"/>
        <v>24.6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262056</v>
      </c>
      <c r="D7" s="60">
        <f t="shared" si="10"/>
        <v>47</v>
      </c>
      <c r="E7" s="60">
        <f t="shared" si="10"/>
        <v>14</v>
      </c>
      <c r="F7" s="60">
        <f t="shared" si="10"/>
        <v>0</v>
      </c>
      <c r="G7" s="60">
        <f t="shared" si="10"/>
        <v>1</v>
      </c>
      <c r="H7" s="60" t="str">
        <f t="shared" si="10"/>
        <v>京都府　宮津市</v>
      </c>
      <c r="I7" s="60" t="str">
        <f t="shared" si="10"/>
        <v>天橋立駐車場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20</v>
      </c>
      <c r="S7" s="62" t="str">
        <f t="shared" si="10"/>
        <v>商業施設</v>
      </c>
      <c r="T7" s="62" t="str">
        <f t="shared" si="10"/>
        <v>無</v>
      </c>
      <c r="U7" s="63">
        <f t="shared" si="10"/>
        <v>8000</v>
      </c>
      <c r="V7" s="63">
        <f t="shared" si="10"/>
        <v>224</v>
      </c>
      <c r="W7" s="63">
        <f t="shared" si="10"/>
        <v>1200</v>
      </c>
      <c r="X7" s="62" t="str">
        <f t="shared" si="10"/>
        <v>導入なし</v>
      </c>
      <c r="Y7" s="64">
        <f>Y8</f>
        <v>100</v>
      </c>
      <c r="Z7" s="64">
        <f t="shared" ref="Z7:AH7" si="11">Z8</f>
        <v>284.8</v>
      </c>
      <c r="AA7" s="64">
        <f t="shared" si="11"/>
        <v>250.7</v>
      </c>
      <c r="AB7" s="64">
        <f t="shared" si="11"/>
        <v>243.3</v>
      </c>
      <c r="AC7" s="64">
        <f t="shared" si="11"/>
        <v>320.10000000000002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0</v>
      </c>
      <c r="BG7" s="64">
        <f t="shared" ref="BG7:BO7" si="14">BG8</f>
        <v>64.900000000000006</v>
      </c>
      <c r="BH7" s="64">
        <f t="shared" si="14"/>
        <v>60.1</v>
      </c>
      <c r="BI7" s="64">
        <f t="shared" si="14"/>
        <v>58.9</v>
      </c>
      <c r="BJ7" s="64">
        <f t="shared" si="14"/>
        <v>68.8</v>
      </c>
      <c r="BK7" s="64">
        <f t="shared" si="14"/>
        <v>38.200000000000003</v>
      </c>
      <c r="BL7" s="64">
        <f t="shared" si="14"/>
        <v>34.6</v>
      </c>
      <c r="BM7" s="64">
        <f t="shared" si="14"/>
        <v>37.6</v>
      </c>
      <c r="BN7" s="64">
        <f t="shared" si="14"/>
        <v>30.2</v>
      </c>
      <c r="BO7" s="64">
        <f t="shared" si="14"/>
        <v>33.9</v>
      </c>
      <c r="BP7" s="61"/>
      <c r="BQ7" s="65">
        <f>BQ8</f>
        <v>0</v>
      </c>
      <c r="BR7" s="65">
        <f t="shared" ref="BR7:BZ7" si="15">BR8</f>
        <v>7294</v>
      </c>
      <c r="BS7" s="65">
        <f t="shared" si="15"/>
        <v>6130</v>
      </c>
      <c r="BT7" s="65">
        <f t="shared" si="15"/>
        <v>5777</v>
      </c>
      <c r="BU7" s="65">
        <f t="shared" si="15"/>
        <v>8230</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119091</v>
      </c>
      <c r="CN7" s="63">
        <f>CN8</f>
        <v>20000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24.9</v>
      </c>
      <c r="DL7" s="64">
        <f t="shared" ref="DL7:DT7" si="17">DL8</f>
        <v>23.2</v>
      </c>
      <c r="DM7" s="64">
        <f t="shared" si="17"/>
        <v>21</v>
      </c>
      <c r="DN7" s="64">
        <f t="shared" si="17"/>
        <v>20.100000000000001</v>
      </c>
      <c r="DO7" s="64">
        <f t="shared" si="17"/>
        <v>24.6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262056</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20</v>
      </c>
      <c r="S8" s="69" t="s">
        <v>123</v>
      </c>
      <c r="T8" s="69" t="s">
        <v>124</v>
      </c>
      <c r="U8" s="70">
        <v>8000</v>
      </c>
      <c r="V8" s="70">
        <v>224</v>
      </c>
      <c r="W8" s="70">
        <v>1200</v>
      </c>
      <c r="X8" s="69" t="s">
        <v>125</v>
      </c>
      <c r="Y8" s="71">
        <v>100</v>
      </c>
      <c r="Z8" s="71">
        <v>284.8</v>
      </c>
      <c r="AA8" s="71">
        <v>250.7</v>
      </c>
      <c r="AB8" s="71">
        <v>243.3</v>
      </c>
      <c r="AC8" s="71">
        <v>320.10000000000002</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0</v>
      </c>
      <c r="BG8" s="71">
        <v>64.900000000000006</v>
      </c>
      <c r="BH8" s="71">
        <v>60.1</v>
      </c>
      <c r="BI8" s="71">
        <v>58.9</v>
      </c>
      <c r="BJ8" s="71">
        <v>68.8</v>
      </c>
      <c r="BK8" s="71">
        <v>38.200000000000003</v>
      </c>
      <c r="BL8" s="71">
        <v>34.6</v>
      </c>
      <c r="BM8" s="71">
        <v>37.6</v>
      </c>
      <c r="BN8" s="71">
        <v>30.2</v>
      </c>
      <c r="BO8" s="71">
        <v>33.9</v>
      </c>
      <c r="BP8" s="68">
        <v>20.8</v>
      </c>
      <c r="BQ8" s="72">
        <v>0</v>
      </c>
      <c r="BR8" s="72">
        <v>7294</v>
      </c>
      <c r="BS8" s="72">
        <v>6130</v>
      </c>
      <c r="BT8" s="73">
        <v>5777</v>
      </c>
      <c r="BU8" s="73">
        <v>8230</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119091</v>
      </c>
      <c r="CN8" s="70">
        <v>20000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24.9</v>
      </c>
      <c r="DL8" s="71">
        <v>23.2</v>
      </c>
      <c r="DM8" s="71">
        <v>21</v>
      </c>
      <c r="DN8" s="71">
        <v>20.100000000000001</v>
      </c>
      <c r="DO8" s="71">
        <v>24.6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大輔</cp:lastModifiedBy>
  <dcterms:modified xsi:type="dcterms:W3CDTF">2021-02-12T02:33:02Z</dcterms:modified>
</cp:coreProperties>
</file>