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3 市→府\04 綾部市○\05 公共下水\"/>
    </mc:Choice>
  </mc:AlternateContent>
  <xr:revisionPtr revIDLastSave="0" documentId="13_ncr:1_{24AC6D2B-A6D8-4E35-987C-110910237F8B}" xr6:coauthVersionLast="36" xr6:coauthVersionMax="45" xr10:uidLastSave="{00000000-0000-0000-0000-000000000000}"/>
  <workbookProtection workbookAlgorithmName="SHA-512" workbookHashValue="5iRkovJQeDfg0ng2xEAbiiGuYuLo6VKYGLDnmHgpTZPyj4c2MsOF8BeD4KenZ4+PLjDEdF6wrjOjh5O8EMKZ4A==" workbookSaltValue="RYGoZNijZD0w8u9Tmx+/b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<sst xmlns="http://schemas.openxmlformats.org/spreadsheetml/2006/main" count="319" uniqueCount="117">
  <si>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</si>
  <si>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</si>
  <si>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</si>
  <si>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</si>
  <si>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</si>
  <si>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</si>
  <si>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</si>
  <si>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</si>
  <si>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</si>
  <si>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</si>
  <si>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</si>
  <si>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</si>
  <si>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</si>
  <si>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</si>
  <si>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</si>
  <si>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</si>
  <si>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</si>
  <si>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</si>
  <si>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</si>
  <si>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</si>
  <si>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</si>
  <si>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</si>
  <si>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</si>
  <si>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</si>
  <si>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</si>
  <si>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</si>
  <si>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</si>
  <si>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</si>
  <si>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</si>
  <si>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</si>
  <si>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</si>
  <si>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</si>
  <si>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</si>
  <si>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</si>
  <si>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</si>
  <si>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</si>
  <si>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</si>
  <si>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</si>
  <si>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</si>
  <si>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</si>
  <si>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</si>
  <si>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</si>
  <si>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</si>
  <si>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</si>
  <si>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</si>
  <si>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</si>
  <si>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</si>
  <si>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</si>
  <si>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</si>
  <si>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</si>
  <si>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</si>
  <si>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</si>
  <si>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</si>
  <si>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</si>
  <si>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</si>
  <si>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</si>
  <si>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</si>
  <si>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</si>
  <si>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</si>
  <si>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</si>
  <si>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</si>
  <si>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</si>
  <si>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</si>
  <si>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</si>
  <si>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</si>
  <si>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</si>
  <si>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</si>
  <si>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</si>
  <si>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</si>
  <si>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</si>
  <si>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</si>
  <si>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</si>
  <si>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</si>
  <si>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</si>
  <si>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</si>
  <si>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</si>
  <si>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</si>
  <si>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</si>
  <si>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</si>
  <si>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</si>
  <si>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</si>
  <si>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</si>
  <si>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</si>
  <si>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</si>
  <si>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</si>
  <si>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</si>
  <si>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</si>
  <si>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</si>
  <si>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</si>
  <si>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</si>
  <si>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</si>
  <si>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</si>
  <si>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</si>
  <si>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</si>
  <si>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</si>
  <si>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</si>
  <si>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</si>
  <si>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</si>
  <si>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</si>
  <si>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</si>
  <si>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</si>
  <si>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</si>
  <si>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</si>
  <si>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</si>
  <si>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</si>
  <si>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</si>
  <si>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</si>
  <si>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</si>
  <si>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</si>
  <si>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</si>
  <si>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</si>
  <si>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</si>
  <si>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</si>
  <si>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</si>
  <si>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管渠は比較的新しい状況です。
①有形固定資産減価償却率は類似団体の平均を下回っており、耐用年数に近い資産があまりありません。
②管渠は比較的新しい状況のため、耐用年数を超えた管渠の延長はありません。
③管渠改善率は類似団体の平均を下回っており、カメラ調査においても異常は確認されておらず、管渠の改築更新は実施していません。
機器等について、老朽化が進行する中で、長寿命化対策等を検討・実施していく時期を迎えています。</t>
    <rPh sb="16" eb="18">
      <t>ユウケイ</t>
    </rPh>
    <rPh sb="18" eb="20">
      <t>コテイ</t>
    </rPh>
    <rPh sb="20" eb="22">
      <t>シサン</t>
    </rPh>
    <rPh sb="22" eb="24">
      <t>ゲンカ</t>
    </rPh>
    <rPh sb="24" eb="26">
      <t>ショウキャク</t>
    </rPh>
    <rPh sb="26" eb="27">
      <t>リツ</t>
    </rPh>
    <rPh sb="28" eb="30">
      <t>ルイジ</t>
    </rPh>
    <rPh sb="30" eb="32">
      <t>ダンタイ</t>
    </rPh>
    <rPh sb="33" eb="35">
      <t>ヘイキン</t>
    </rPh>
    <rPh sb="36" eb="38">
      <t>シタマワ</t>
    </rPh>
    <rPh sb="43" eb="45">
      <t>タイヨウ</t>
    </rPh>
    <rPh sb="45" eb="47">
      <t>ネンスウ</t>
    </rPh>
    <rPh sb="48" eb="49">
      <t>チカ</t>
    </rPh>
    <rPh sb="50" eb="52">
      <t>シサン</t>
    </rPh>
    <rPh sb="64" eb="66">
      <t>カンキョ</t>
    </rPh>
    <rPh sb="67" eb="70">
      <t>ヒカクテキ</t>
    </rPh>
    <rPh sb="70" eb="71">
      <t>アタラ</t>
    </rPh>
    <rPh sb="73" eb="75">
      <t>ジョウキョウ</t>
    </rPh>
    <rPh sb="79" eb="81">
      <t>タイヨウ</t>
    </rPh>
    <rPh sb="81" eb="83">
      <t>ネンスウ</t>
    </rPh>
    <rPh sb="84" eb="85">
      <t>コ</t>
    </rPh>
    <rPh sb="87" eb="89">
      <t>カンキョ</t>
    </rPh>
    <rPh sb="90" eb="92">
      <t>エンチョウ</t>
    </rPh>
    <rPh sb="101" eb="103">
      <t>カンキョ</t>
    </rPh>
    <rPh sb="103" eb="105">
      <t>カイゼン</t>
    </rPh>
    <rPh sb="105" eb="106">
      <t>リツ</t>
    </rPh>
    <rPh sb="107" eb="109">
      <t>ルイジ</t>
    </rPh>
    <rPh sb="109" eb="111">
      <t>ダンタイ</t>
    </rPh>
    <rPh sb="112" eb="114">
      <t>ヘイキン</t>
    </rPh>
    <rPh sb="115" eb="117">
      <t>シタマワ</t>
    </rPh>
    <phoneticPr fontId="4"/>
  </si>
  <si>
    <t>令和元年度は、地方公営企業法適用を開始したため、昨年度との比較が困難となっています。
①経常収支比率は、100％を超えていますが、総収益について一般会計繰入金に依存した状態となっており、経営改善を図っていく必要があります。
②累計欠損金比率は平均よりも高くなっており、使用料収入の増加を図る等経営改善を行う必要があります。
③流動比率は類似団体の平均を下回っており、今後の流動資産の増加を図り流動負債を減少させる経営の方法を考える必要があります。
④企業債残高対事業規模比率は類似団体の平均を上回っていますので、今後の投資規模及び料金水準、企業債のあり方を検討していく必要があります。
⑤経費回収率は、市街地内での供用開始により改善が見られましたが、家屋が散在した箇所での投資が続けば、高額な汚水処理に係る資本費により悪化するため、今後も使用料及び投資の適正化が求められます。
⑥汚水処理原価についても類似団体と比較して高い状況にあります。投資の適正化、維持管理費の削減の取組が重要であると考えられます。
⑦施設利用率は整備途中のため、今後数値が上昇していく見込みです。また、地域の特性上、お盆又は年末年始などは一時的に増大する時期があるため、一定の余裕は必要と考えています。
⑧水洗化率については、100%にはなっておりませんが類似団体の平均よりは高くなっており、今後も拡大した地域への水洗化促進が重要と考えられます。</t>
    <rPh sb="0" eb="2">
      <t>レイワ</t>
    </rPh>
    <rPh sb="2" eb="3">
      <t>ゲン</t>
    </rPh>
    <rPh sb="17" eb="19">
      <t>カイシ</t>
    </rPh>
    <rPh sb="24" eb="27">
      <t>サクネンド</t>
    </rPh>
    <rPh sb="44" eb="46">
      <t>ケイジョウ</t>
    </rPh>
    <rPh sb="57" eb="58">
      <t>コ</t>
    </rPh>
    <rPh sb="113" eb="115">
      <t>ルイケイ</t>
    </rPh>
    <rPh sb="115" eb="117">
      <t>ケッソン</t>
    </rPh>
    <rPh sb="117" eb="118">
      <t>キン</t>
    </rPh>
    <rPh sb="118" eb="120">
      <t>ヒリツ</t>
    </rPh>
    <rPh sb="121" eb="123">
      <t>ヘイキン</t>
    </rPh>
    <rPh sb="126" eb="127">
      <t>タカ</t>
    </rPh>
    <rPh sb="134" eb="137">
      <t>シヨウリョウ</t>
    </rPh>
    <rPh sb="137" eb="139">
      <t>シュウニュウ</t>
    </rPh>
    <rPh sb="140" eb="142">
      <t>ゾウカ</t>
    </rPh>
    <rPh sb="143" eb="144">
      <t>ハカ</t>
    </rPh>
    <rPh sb="145" eb="146">
      <t>トウ</t>
    </rPh>
    <rPh sb="146" eb="148">
      <t>ケイエイ</t>
    </rPh>
    <rPh sb="148" eb="150">
      <t>カイゼン</t>
    </rPh>
    <rPh sb="151" eb="152">
      <t>オコナ</t>
    </rPh>
    <rPh sb="153" eb="155">
      <t>ヒツヨウ</t>
    </rPh>
    <rPh sb="163" eb="165">
      <t>リュウドウ</t>
    </rPh>
    <rPh sb="165" eb="167">
      <t>ヒリツ</t>
    </rPh>
    <rPh sb="168" eb="170">
      <t>ルイジ</t>
    </rPh>
    <rPh sb="170" eb="172">
      <t>ダンタイ</t>
    </rPh>
    <rPh sb="173" eb="175">
      <t>ヘイキン</t>
    </rPh>
    <rPh sb="176" eb="178">
      <t>シタマワ</t>
    </rPh>
    <rPh sb="183" eb="185">
      <t>コンゴ</t>
    </rPh>
    <rPh sb="186" eb="188">
      <t>リュウドウ</t>
    </rPh>
    <rPh sb="188" eb="190">
      <t>シサン</t>
    </rPh>
    <rPh sb="191" eb="193">
      <t>ゾウカ</t>
    </rPh>
    <rPh sb="194" eb="195">
      <t>ハカ</t>
    </rPh>
    <rPh sb="196" eb="198">
      <t>リュウドウ</t>
    </rPh>
    <rPh sb="198" eb="200">
      <t>フサイ</t>
    </rPh>
    <rPh sb="201" eb="203">
      <t>ゲンショウ</t>
    </rPh>
    <rPh sb="206" eb="208">
      <t>ケイエイ</t>
    </rPh>
    <rPh sb="209" eb="211">
      <t>ホウホウ</t>
    </rPh>
    <rPh sb="212" eb="213">
      <t>カンガ</t>
    </rPh>
    <rPh sb="215" eb="217">
      <t>ヒツヨウ</t>
    </rPh>
    <rPh sb="565" eb="567">
      <t>ルイジ</t>
    </rPh>
    <rPh sb="567" eb="569">
      <t>ダンタイ</t>
    </rPh>
    <rPh sb="570" eb="572">
      <t>ヘイキン</t>
    </rPh>
    <rPh sb="575" eb="576">
      <t>タカ</t>
    </rPh>
    <rPh sb="583" eb="585">
      <t>コンゴ</t>
    </rPh>
    <phoneticPr fontId="4"/>
  </si>
  <si>
    <t>本市の公共下水道事業の経営は厳しい状態であると認識しています。特に、汚水処理原価が類似団体の平均値を上回る数値になっており、今後汚水処理原価を減少させるために、徹底した投資の適正化や維持管理費の削減が最重要課題であると認識しています。また、汚水処理原価が高いため、経費回収率が低くなっており、適正な使用料収入を確保できるよう見直しを図っていくことが重要と分析しています。さらに、本市の経常収支比率は100％を超えていますが、累積欠損金比率が高いため、経営改善を図ることが重要であると考えられます。</t>
    <rPh sb="17" eb="19">
      <t>ジョウタイ</t>
    </rPh>
    <rPh sb="38" eb="40">
      <t>ゲンカ</t>
    </rPh>
    <rPh sb="46" eb="48">
      <t>ルイジ</t>
    </rPh>
    <rPh sb="48" eb="50">
      <t>ダンタイ</t>
    </rPh>
    <rPh sb="51" eb="54">
      <t>ヘイキンチ</t>
    </rPh>
    <rPh sb="55" eb="57">
      <t>ウワマワ</t>
    </rPh>
    <rPh sb="58" eb="60">
      <t>スウチ</t>
    </rPh>
    <rPh sb="129" eb="131">
      <t>ゲンカ</t>
    </rPh>
    <rPh sb="132" eb="133">
      <t>タカ</t>
    </rPh>
    <rPh sb="189" eb="191">
      <t>ホンシ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</si>
</sst>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8A-4355-AA1C-6E33D242B6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298A-4355-AA1C-6E33D242B6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103.38</c:v>
                </c:pt>
              </c:numCache>
            </c:numRef>
          </c:val>
          <c:extLst>
            <c:ext xmlns:c16="http://schemas.microsoft.com/office/drawing/2014/chart" uri="{C3380CC4-5D6E-409C-BE32-E72D297353CC}">
              <c16:uniqueId val="{00000000-66EC-44A2-9B44-3BBB126AEC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106.57</c:v>
                </c:pt>
              </c:numCache>
            </c:numRef>
          </c:val>
          <c:smooth val="0"/>
          <c:extLst>
            <c:ext xmlns:c16="http://schemas.microsoft.com/office/drawing/2014/chart" uri="{C3380CC4-5D6E-409C-BE32-E72D297353CC}">
              <c16:uniqueId val="{00000001-66EC-44A2-9B44-3BBB126AEC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3.28</c:v>
                </c:pt>
              </c:numCache>
            </c:numRef>
          </c:val>
          <c:extLst>
            <c:ext xmlns:c16="http://schemas.microsoft.com/office/drawing/2014/chart" uri="{C3380CC4-5D6E-409C-BE32-E72D297353CC}">
              <c16:uniqueId val="{00000000-B0BD-4056-A43A-31873352A0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15.85</c:v>
                </c:pt>
              </c:numCache>
            </c:numRef>
          </c:val>
          <c:smooth val="0"/>
          <c:extLst>
            <c:ext xmlns:c16="http://schemas.microsoft.com/office/drawing/2014/chart" uri="{C3380CC4-5D6E-409C-BE32-E72D297353CC}">
              <c16:uniqueId val="{00000001-B0BD-4056-A43A-31873352A0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758-4793-9FC3-6FF9EE4F30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758-4793-9FC3-6FF9EE4F30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115.65</c:v>
                </c:pt>
              </c:numCache>
            </c:numRef>
          </c:val>
          <c:extLst>
            <c:ext xmlns:c16="http://schemas.microsoft.com/office/drawing/2014/chart" uri="{C3380CC4-5D6E-409C-BE32-E72D297353CC}">
              <c16:uniqueId val="{00000000-75B2-4C6B-88DF-8A801578CB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53.44</c:v>
                </c:pt>
              </c:numCache>
            </c:numRef>
          </c:val>
          <c:smooth val="0"/>
          <c:extLst>
            <c:ext xmlns:c16="http://schemas.microsoft.com/office/drawing/2014/chart" uri="{C3380CC4-5D6E-409C-BE32-E72D297353CC}">
              <c16:uniqueId val="{00000001-75B2-4C6B-88DF-8A801578CB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21.18</c:v>
                </c:pt>
              </c:numCache>
            </c:numRef>
          </c:val>
          <c:extLst>
            <c:ext xmlns:c16="http://schemas.microsoft.com/office/drawing/2014/chart" uri="{C3380CC4-5D6E-409C-BE32-E72D297353CC}">
              <c16:uniqueId val="{00000000-C439-440D-AB86-2453DD1BC8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47.03</c:v>
                </c:pt>
              </c:numCache>
            </c:numRef>
          </c:val>
          <c:smooth val="0"/>
          <c:extLst>
            <c:ext xmlns:c16="http://schemas.microsoft.com/office/drawing/2014/chart" uri="{C3380CC4-5D6E-409C-BE32-E72D297353CC}">
              <c16:uniqueId val="{00000001-C439-440D-AB86-2453DD1BC8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3939.67</c:v>
                </c:pt>
              </c:numCache>
            </c:numRef>
          </c:val>
          <c:extLst>
            <c:ext xmlns:c16="http://schemas.microsoft.com/office/drawing/2014/chart" uri="{C3380CC4-5D6E-409C-BE32-E72D297353CC}">
              <c16:uniqueId val="{00000000-85CF-4D52-B0AD-3280CBEAB6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1001.3</c:v>
                </c:pt>
              </c:numCache>
            </c:numRef>
          </c:val>
          <c:smooth val="0"/>
          <c:extLst>
            <c:ext xmlns:c16="http://schemas.microsoft.com/office/drawing/2014/chart" uri="{C3380CC4-5D6E-409C-BE32-E72D297353CC}">
              <c16:uniqueId val="{00000001-85CF-4D52-B0AD-3280CBEAB6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83.35</c:v>
                </c:pt>
              </c:numCache>
            </c:numRef>
          </c:val>
          <c:extLst>
            <c:ext xmlns:c16="http://schemas.microsoft.com/office/drawing/2014/chart" uri="{C3380CC4-5D6E-409C-BE32-E72D297353CC}">
              <c16:uniqueId val="{00000000-88CA-4FB3-BA47-6323597935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81.88</c:v>
                </c:pt>
              </c:numCache>
            </c:numRef>
          </c:val>
          <c:smooth val="0"/>
          <c:extLst>
            <c:ext xmlns:c16="http://schemas.microsoft.com/office/drawing/2014/chart" uri="{C3380CC4-5D6E-409C-BE32-E72D297353CC}">
              <c16:uniqueId val="{00000001-88CA-4FB3-BA47-6323597935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209.77</c:v>
                </c:pt>
              </c:numCache>
            </c:numRef>
          </c:val>
          <c:extLst>
            <c:ext xmlns:c16="http://schemas.microsoft.com/office/drawing/2014/chart" uri="{C3380CC4-5D6E-409C-BE32-E72D297353CC}">
              <c16:uniqueId val="{00000000-58B9-497E-B02F-9FA1822B1E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187.55</c:v>
                </c:pt>
              </c:numCache>
            </c:numRef>
          </c:val>
          <c:smooth val="0"/>
          <c:extLst>
            <c:ext xmlns:c16="http://schemas.microsoft.com/office/drawing/2014/chart" uri="{C3380CC4-5D6E-409C-BE32-E72D297353CC}">
              <c16:uniqueId val="{00000001-58B9-497E-B02F-9FA1822B1E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56.24</c:v>
                </c:pt>
              </c:numCache>
            </c:numRef>
          </c:val>
          <c:extLst>
            <c:ext xmlns:c16="http://schemas.microsoft.com/office/drawing/2014/chart" uri="{C3380CC4-5D6E-409C-BE32-E72D297353CC}">
              <c16:uniqueId val="{00000000-880D-459F-BB46-E0AF6CBC48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50.94</c:v>
                </c:pt>
              </c:numCache>
            </c:numRef>
          </c:val>
          <c:smooth val="0"/>
          <c:extLst>
            <c:ext xmlns:c16="http://schemas.microsoft.com/office/drawing/2014/chart" uri="{C3380CC4-5D6E-409C-BE32-E72D297353CC}">
              <c16:uniqueId val="{00000001-880D-459F-BB46-E0AF6CBC48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83.44</c:v>
                </c:pt>
              </c:numCache>
            </c:numRef>
          </c:val>
          <c:extLst>
            <c:ext xmlns:c16="http://schemas.microsoft.com/office/drawing/2014/chart" uri="{C3380CC4-5D6E-409C-BE32-E72D297353CC}">
              <c16:uniqueId val="{00000000-AD92-4E94-A4B5-E80748EA04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82.55</c:v>
                </c:pt>
              </c:numCache>
            </c:numRef>
          </c:val>
          <c:smooth val="0"/>
          <c:extLst>
            <c:ext xmlns:c16="http://schemas.microsoft.com/office/drawing/2014/chart" uri="{C3380CC4-5D6E-409C-BE32-E72D297353CC}">
              <c16:uniqueId val="{00000001-AD92-4E94-A4B5-E80748EA04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7"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京都府　綾部市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33212</v>
      </c>
      <c r="AM8" s="69"/>
      <c r="AN8" s="69"/>
      <c r="AO8" s="69"/>
      <c r="AP8" s="69"/>
      <c r="AQ8" s="69"/>
      <c r="AR8" s="69"/>
      <c r="AS8" s="69"/>
      <c r="AT8" s="68">
        <f>データ!T6</f>
        <v>347.1</v>
      </c>
      <c r="AU8" s="68"/>
      <c r="AV8" s="68"/>
      <c r="AW8" s="68"/>
      <c r="AX8" s="68"/>
      <c r="AY8" s="68"/>
      <c r="AZ8" s="68"/>
      <c r="BA8" s="68"/>
      <c r="BB8" s="68">
        <f>データ!U6</f>
        <v>95.68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37.56</v>
      </c>
      <c r="J10" s="68"/>
      <c r="K10" s="68"/>
      <c r="L10" s="68"/>
      <c r="M10" s="68"/>
      <c r="N10" s="68"/>
      <c r="O10" s="68"/>
      <c r="P10" s="68">
        <f>データ!P6</f>
        <v>49.79</v>
      </c>
      <c r="Q10" s="68"/>
      <c r="R10" s="68"/>
      <c r="S10" s="68"/>
      <c r="T10" s="68"/>
      <c r="U10" s="68"/>
      <c r="V10" s="68"/>
      <c r="W10" s="68">
        <f>データ!Q6</f>
        <v>96.18</v>
      </c>
      <c r="X10" s="68"/>
      <c r="Y10" s="68"/>
      <c r="Z10" s="68"/>
      <c r="AA10" s="68"/>
      <c r="AB10" s="68"/>
      <c r="AC10" s="68"/>
      <c r="AD10" s="69">
        <f>データ!R6</f>
        <v>2750</v>
      </c>
      <c r="AE10" s="69"/>
      <c r="AF10" s="69"/>
      <c r="AG10" s="69"/>
      <c r="AH10" s="69"/>
      <c r="AI10" s="69"/>
      <c r="AJ10" s="69"/>
      <c r="AK10" s="2"/>
      <c r="AL10" s="69">
        <f>データ!V6</f>
        <v>16433</v>
      </c>
      <c r="AM10" s="69"/>
      <c r="AN10" s="69"/>
      <c r="AO10" s="69"/>
      <c r="AP10" s="69"/>
      <c r="AQ10" s="69"/>
      <c r="AR10" s="69"/>
      <c r="AS10" s="69"/>
      <c r="AT10" s="68">
        <f>データ!W6</f>
        <v>4.5599999999999996</v>
      </c>
      <c r="AU10" s="68"/>
      <c r="AV10" s="68"/>
      <c r="AW10" s="68"/>
      <c r="AX10" s="68"/>
      <c r="AY10" s="68"/>
      <c r="AZ10" s="68"/>
      <c r="BA10" s="68"/>
      <c r="BB10" s="68">
        <f>データ!X6</f>
        <v>3603.73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7J1o0aT6J75yww4CcYqsk2ezF8gxSVMQfjLl2wisG6HMy0RNKEN92nA2VGBxh4C/fiiPyQI4ng+avt3B14VDw==" saltValue="TzMehnXVasCGpjhv5YCF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262030</v>
      </c>
      <c r="D6" s="33">
        <f t="shared" si="3"/>
        <v>46</v>
      </c>
      <c r="E6" s="33">
        <f t="shared" si="3"/>
        <v>17</v>
      </c>
      <c r="F6" s="33">
        <f t="shared" si="3"/>
        <v>1</v>
      </c>
      <c r="G6" s="33">
        <f t="shared" si="3"/>
        <v>0</v>
      </c>
      <c r="H6" s="33" t="str">
        <f t="shared" si="3"/>
        <v>京都府　綾部市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37.56</v>
      </c>
      <c r="P6" s="34">
        <f t="shared" si="3"/>
        <v>49.79</v>
      </c>
      <c r="Q6" s="34">
        <f t="shared" si="3"/>
        <v>96.18</v>
      </c>
      <c r="R6" s="34">
        <f t="shared" si="3"/>
        <v>2750</v>
      </c>
      <c r="S6" s="34">
        <f t="shared" si="3"/>
        <v>33212</v>
      </c>
      <c r="T6" s="34">
        <f t="shared" si="3"/>
        <v>347.1</v>
      </c>
      <c r="U6" s="34">
        <f t="shared" si="3"/>
        <v>95.68</v>
      </c>
      <c r="V6" s="34">
        <f t="shared" si="3"/>
        <v>16433</v>
      </c>
      <c r="W6" s="34">
        <f t="shared" si="3"/>
        <v>4.5599999999999996</v>
      </c>
      <c r="X6" s="34">
        <f t="shared" si="3"/>
        <v>3603.73</v>
      </c>
      <c r="Y6" s="35" t="str">
        <f>IF(Y7="",NA(),Y7)</f>
        <v>-</v>
      </c>
      <c r="Z6" s="35" t="str">
        <f t="shared" ref="Z6:AH6" si="4">IF(Z7="",NA(),Z7)</f>
        <v>-</v>
      </c>
      <c r="AA6" s="35" t="str">
        <f t="shared" si="4"/>
        <v>-</v>
      </c>
      <c r="AB6" s="35" t="str">
        <f t="shared" si="4"/>
        <v>-</v>
      </c>
      <c r="AC6" s="35">
        <f t="shared" si="4"/>
        <v>103.38</v>
      </c>
      <c r="AD6" s="35" t="str">
        <f t="shared" si="4"/>
        <v>-</v>
      </c>
      <c r="AE6" s="35" t="str">
        <f t="shared" si="4"/>
        <v>-</v>
      </c>
      <c r="AF6" s="35" t="str">
        <f t="shared" si="4"/>
        <v>-</v>
      </c>
      <c r="AG6" s="35" t="str">
        <f t="shared" si="4"/>
        <v>-</v>
      </c>
      <c r="AH6" s="35">
        <f t="shared" si="4"/>
        <v>106.57</v>
      </c>
      <c r="AI6" s="34" t="str">
        <f>IF(AI7="","",IF(AI7="-","【-】","【"&amp;SUBSTITUTE(TEXT(AI7,"#,##0.00"),"-","△")&amp;"】"))</f>
        <v>【108.07】</v>
      </c>
      <c r="AJ6" s="35" t="str">
        <f>IF(AJ7="",NA(),AJ7)</f>
        <v>-</v>
      </c>
      <c r="AK6" s="35" t="str">
        <f t="shared" ref="AK6:AS6" si="5">IF(AK7="",NA(),AK7)</f>
        <v>-</v>
      </c>
      <c r="AL6" s="35" t="str">
        <f t="shared" si="5"/>
        <v>-</v>
      </c>
      <c r="AM6" s="35" t="str">
        <f t="shared" si="5"/>
        <v>-</v>
      </c>
      <c r="AN6" s="35">
        <f t="shared" si="5"/>
        <v>115.65</v>
      </c>
      <c r="AO6" s="35" t="str">
        <f t="shared" si="5"/>
        <v>-</v>
      </c>
      <c r="AP6" s="35" t="str">
        <f t="shared" si="5"/>
        <v>-</v>
      </c>
      <c r="AQ6" s="35" t="str">
        <f t="shared" si="5"/>
        <v>-</v>
      </c>
      <c r="AR6" s="35" t="str">
        <f t="shared" si="5"/>
        <v>-</v>
      </c>
      <c r="AS6" s="35">
        <f t="shared" si="5"/>
        <v>53.44</v>
      </c>
      <c r="AT6" s="34" t="str">
        <f>IF(AT7="","",IF(AT7="-","【-】","【"&amp;SUBSTITUTE(TEXT(AT7,"#,##0.00"),"-","△")&amp;"】"))</f>
        <v>【3.09】</v>
      </c>
      <c r="AU6" s="35" t="str">
        <f>IF(AU7="",NA(),AU7)</f>
        <v>-</v>
      </c>
      <c r="AV6" s="35" t="str">
        <f t="shared" ref="AV6:BD6" si="6">IF(AV7="",NA(),AV7)</f>
        <v>-</v>
      </c>
      <c r="AW6" s="35" t="str">
        <f t="shared" si="6"/>
        <v>-</v>
      </c>
      <c r="AX6" s="35" t="str">
        <f t="shared" si="6"/>
        <v>-</v>
      </c>
      <c r="AY6" s="35">
        <f t="shared" si="6"/>
        <v>21.18</v>
      </c>
      <c r="AZ6" s="35" t="str">
        <f t="shared" si="6"/>
        <v>-</v>
      </c>
      <c r="BA6" s="35" t="str">
        <f t="shared" si="6"/>
        <v>-</v>
      </c>
      <c r="BB6" s="35" t="str">
        <f t="shared" si="6"/>
        <v>-</v>
      </c>
      <c r="BC6" s="35" t="str">
        <f t="shared" si="6"/>
        <v>-</v>
      </c>
      <c r="BD6" s="35">
        <f t="shared" si="6"/>
        <v>47.03</v>
      </c>
      <c r="BE6" s="34" t="str">
        <f>IF(BE7="","",IF(BE7="-","【-】","【"&amp;SUBSTITUTE(TEXT(BE7,"#,##0.00"),"-","△")&amp;"】"))</f>
        <v>【69.54】</v>
      </c>
      <c r="BF6" s="35" t="str">
        <f>IF(BF7="",NA(),BF7)</f>
        <v>-</v>
      </c>
      <c r="BG6" s="35" t="str">
        <f t="shared" ref="BG6:BO6" si="7">IF(BG7="",NA(),BG7)</f>
        <v>-</v>
      </c>
      <c r="BH6" s="35" t="str">
        <f t="shared" si="7"/>
        <v>-</v>
      </c>
      <c r="BI6" s="35" t="str">
        <f t="shared" si="7"/>
        <v>-</v>
      </c>
      <c r="BJ6" s="35">
        <f t="shared" si="7"/>
        <v>3939.67</v>
      </c>
      <c r="BK6" s="35" t="str">
        <f t="shared" si="7"/>
        <v>-</v>
      </c>
      <c r="BL6" s="35" t="str">
        <f t="shared" si="7"/>
        <v>-</v>
      </c>
      <c r="BM6" s="35" t="str">
        <f t="shared" si="7"/>
        <v>-</v>
      </c>
      <c r="BN6" s="35" t="str">
        <f t="shared" si="7"/>
        <v>-</v>
      </c>
      <c r="BO6" s="35">
        <f t="shared" si="7"/>
        <v>1001.3</v>
      </c>
      <c r="BP6" s="34" t="str">
        <f>IF(BP7="","",IF(BP7="-","【-】","【"&amp;SUBSTITUTE(TEXT(BP7,"#,##0.00"),"-","△")&amp;"】"))</f>
        <v>【682.51】</v>
      </c>
      <c r="BQ6" s="35" t="str">
        <f>IF(BQ7="",NA(),BQ7)</f>
        <v>-</v>
      </c>
      <c r="BR6" s="35" t="str">
        <f t="shared" ref="BR6:BZ6" si="8">IF(BR7="",NA(),BR7)</f>
        <v>-</v>
      </c>
      <c r="BS6" s="35" t="str">
        <f t="shared" si="8"/>
        <v>-</v>
      </c>
      <c r="BT6" s="35" t="str">
        <f t="shared" si="8"/>
        <v>-</v>
      </c>
      <c r="BU6" s="35">
        <f t="shared" si="8"/>
        <v>83.35</v>
      </c>
      <c r="BV6" s="35" t="str">
        <f t="shared" si="8"/>
        <v>-</v>
      </c>
      <c r="BW6" s="35" t="str">
        <f t="shared" si="8"/>
        <v>-</v>
      </c>
      <c r="BX6" s="35" t="str">
        <f t="shared" si="8"/>
        <v>-</v>
      </c>
      <c r="BY6" s="35" t="str">
        <f t="shared" si="8"/>
        <v>-</v>
      </c>
      <c r="BZ6" s="35">
        <f t="shared" si="8"/>
        <v>81.88</v>
      </c>
      <c r="CA6" s="34" t="str">
        <f>IF(CA7="","",IF(CA7="-","【-】","【"&amp;SUBSTITUTE(TEXT(CA7,"#,##0.00"),"-","△")&amp;"】"))</f>
        <v>【100.34】</v>
      </c>
      <c r="CB6" s="35" t="str">
        <f>IF(CB7="",NA(),CB7)</f>
        <v>-</v>
      </c>
      <c r="CC6" s="35" t="str">
        <f t="shared" ref="CC6:CK6" si="9">IF(CC7="",NA(),CC7)</f>
        <v>-</v>
      </c>
      <c r="CD6" s="35" t="str">
        <f t="shared" si="9"/>
        <v>-</v>
      </c>
      <c r="CE6" s="35" t="str">
        <f t="shared" si="9"/>
        <v>-</v>
      </c>
      <c r="CF6" s="35">
        <f t="shared" si="9"/>
        <v>209.77</v>
      </c>
      <c r="CG6" s="35" t="str">
        <f t="shared" si="9"/>
        <v>-</v>
      </c>
      <c r="CH6" s="35" t="str">
        <f t="shared" si="9"/>
        <v>-</v>
      </c>
      <c r="CI6" s="35" t="str">
        <f t="shared" si="9"/>
        <v>-</v>
      </c>
      <c r="CJ6" s="35" t="str">
        <f t="shared" si="9"/>
        <v>-</v>
      </c>
      <c r="CK6" s="35">
        <f t="shared" si="9"/>
        <v>187.55</v>
      </c>
      <c r="CL6" s="34" t="str">
        <f>IF(CL7="","",IF(CL7="-","【-】","【"&amp;SUBSTITUTE(TEXT(CL7,"#,##0.00"),"-","△")&amp;"】"))</f>
        <v>【136.15】</v>
      </c>
      <c r="CM6" s="35" t="str">
        <f>IF(CM7="",NA(),CM7)</f>
        <v>-</v>
      </c>
      <c r="CN6" s="35" t="str">
        <f t="shared" ref="CN6:CV6" si="10">IF(CN7="",NA(),CN7)</f>
        <v>-</v>
      </c>
      <c r="CO6" s="35" t="str">
        <f t="shared" si="10"/>
        <v>-</v>
      </c>
      <c r="CP6" s="35" t="str">
        <f t="shared" si="10"/>
        <v>-</v>
      </c>
      <c r="CQ6" s="35">
        <f t="shared" si="10"/>
        <v>56.24</v>
      </c>
      <c r="CR6" s="35" t="str">
        <f t="shared" si="10"/>
        <v>-</v>
      </c>
      <c r="CS6" s="35" t="str">
        <f t="shared" si="10"/>
        <v>-</v>
      </c>
      <c r="CT6" s="35" t="str">
        <f t="shared" si="10"/>
        <v>-</v>
      </c>
      <c r="CU6" s="35" t="str">
        <f t="shared" si="10"/>
        <v>-</v>
      </c>
      <c r="CV6" s="35">
        <f t="shared" si="10"/>
        <v>50.94</v>
      </c>
      <c r="CW6" s="34" t="str">
        <f>IF(CW7="","",IF(CW7="-","【-】","【"&amp;SUBSTITUTE(TEXT(CW7,"#,##0.00"),"-","△")&amp;"】"))</f>
        <v>【59.64】</v>
      </c>
      <c r="CX6" s="35" t="str">
        <f>IF(CX7="",NA(),CX7)</f>
        <v>-</v>
      </c>
      <c r="CY6" s="35" t="str">
        <f t="shared" ref="CY6:DG6" si="11">IF(CY7="",NA(),CY7)</f>
        <v>-</v>
      </c>
      <c r="CZ6" s="35" t="str">
        <f t="shared" si="11"/>
        <v>-</v>
      </c>
      <c r="DA6" s="35" t="str">
        <f t="shared" si="11"/>
        <v>-</v>
      </c>
      <c r="DB6" s="35">
        <f t="shared" si="11"/>
        <v>83.44</v>
      </c>
      <c r="DC6" s="35" t="str">
        <f t="shared" si="11"/>
        <v>-</v>
      </c>
      <c r="DD6" s="35" t="str">
        <f t="shared" si="11"/>
        <v>-</v>
      </c>
      <c r="DE6" s="35" t="str">
        <f t="shared" si="11"/>
        <v>-</v>
      </c>
      <c r="DF6" s="35" t="str">
        <f t="shared" si="11"/>
        <v>-</v>
      </c>
      <c r="DG6" s="35">
        <f t="shared" si="11"/>
        <v>82.55</v>
      </c>
      <c r="DH6" s="34" t="str">
        <f>IF(DH7="","",IF(DH7="-","【-】","【"&amp;SUBSTITUTE(TEXT(DH7,"#,##0.00"),"-","△")&amp;"】"))</f>
        <v>【95.35】</v>
      </c>
      <c r="DI6" s="35" t="str">
        <f>IF(DI7="",NA(),DI7)</f>
        <v>-</v>
      </c>
      <c r="DJ6" s="35" t="str">
        <f t="shared" ref="DJ6:DR6" si="12">IF(DJ7="",NA(),DJ7)</f>
        <v>-</v>
      </c>
      <c r="DK6" s="35" t="str">
        <f t="shared" si="12"/>
        <v>-</v>
      </c>
      <c r="DL6" s="35" t="str">
        <f t="shared" si="12"/>
        <v>-</v>
      </c>
      <c r="DM6" s="35">
        <f t="shared" si="12"/>
        <v>3.28</v>
      </c>
      <c r="DN6" s="35" t="str">
        <f t="shared" si="12"/>
        <v>-</v>
      </c>
      <c r="DO6" s="35" t="str">
        <f t="shared" si="12"/>
        <v>-</v>
      </c>
      <c r="DP6" s="35" t="str">
        <f t="shared" si="12"/>
        <v>-</v>
      </c>
      <c r="DQ6" s="35" t="str">
        <f t="shared" si="12"/>
        <v>-</v>
      </c>
      <c r="DR6" s="35">
        <f t="shared" si="12"/>
        <v>15.85</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【0.22】</v>
      </c>
    </row>
    <row r="7" spans="1:148" s="36" customFormat="1" x14ac:dyDescent="0.2">
      <c r="A7" s="28"/>
      <c r="B7" s="37">
        <v>2019</v>
      </c>
      <c r="C7" s="37">
        <v>262030</v>
      </c>
      <c r="D7" s="37">
        <v>46</v>
      </c>
      <c r="E7" s="37">
        <v>17</v>
      </c>
      <c r="F7" s="37">
        <v>1</v>
      </c>
      <c r="G7" s="37">
        <v>0</v>
      </c>
      <c r="H7" s="37" t="s">
        <v>96</v>
      </c>
      <c r="I7" s="37" t="s">
        <v>97</v>
      </c>
      <c r="J7" s="37" t="s">
        <v>98</v>
      </c>
      <c r="K7" s="37" t="s">
        <v>99</v>
      </c>
      <c r="L7" s="37" t="s">
        <v>100</v>
      </c>
      <c r="M7" s="37" t="s">
        <v>101</v>
      </c>
      <c r="N7" s="38" t="s">
        <v>102</v>
      </c>
      <c r="O7" s="38">
        <v>37.56</v>
      </c>
      <c r="P7" s="38">
        <v>49.79</v>
      </c>
      <c r="Q7" s="38">
        <v>96.18</v>
      </c>
      <c r="R7" s="38">
        <v>2750</v>
      </c>
      <c r="S7" s="38">
        <v>33212</v>
      </c>
      <c r="T7" s="38">
        <v>347.1</v>
      </c>
      <c r="U7" s="38">
        <v>95.68</v>
      </c>
      <c r="V7" s="38">
        <v>16433</v>
      </c>
      <c r="W7" s="38">
        <v>4.5599999999999996</v>
      </c>
      <c r="X7" s="38">
        <v>3603.73</v>
      </c>
      <c r="Y7" s="38" t="s">
        <v>102</v>
      </c>
      <c r="Z7" s="38" t="s">
        <v>102</v>
      </c>
      <c r="AA7" s="38" t="s">
        <v>102</v>
      </c>
      <c r="AB7" s="38" t="s">
        <v>102</v>
      </c>
      <c r="AC7" s="38">
        <v>103.38</v>
      </c>
      <c r="AD7" s="38" t="s">
        <v>102</v>
      </c>
      <c r="AE7" s="38" t="s">
        <v>102</v>
      </c>
      <c r="AF7" s="38" t="s">
        <v>102</v>
      </c>
      <c r="AG7" s="38" t="s">
        <v>102</v>
      </c>
      <c r="AH7" s="38">
        <v>106.57</v>
      </c>
      <c r="AI7" s="38">
        <v>108.07</v>
      </c>
      <c r="AJ7" s="38" t="s">
        <v>102</v>
      </c>
      <c r="AK7" s="38" t="s">
        <v>102</v>
      </c>
      <c r="AL7" s="38" t="s">
        <v>102</v>
      </c>
      <c r="AM7" s="38" t="s">
        <v>102</v>
      </c>
      <c r="AN7" s="38">
        <v>115.65</v>
      </c>
      <c r="AO7" s="38" t="s">
        <v>102</v>
      </c>
      <c r="AP7" s="38" t="s">
        <v>102</v>
      </c>
      <c r="AQ7" s="38" t="s">
        <v>102</v>
      </c>
      <c r="AR7" s="38" t="s">
        <v>102</v>
      </c>
      <c r="AS7" s="38">
        <v>53.44</v>
      </c>
      <c r="AT7" s="38">
        <v>3.09</v>
      </c>
      <c r="AU7" s="38" t="s">
        <v>102</v>
      </c>
      <c r="AV7" s="38" t="s">
        <v>102</v>
      </c>
      <c r="AW7" s="38" t="s">
        <v>102</v>
      </c>
      <c r="AX7" s="38" t="s">
        <v>102</v>
      </c>
      <c r="AY7" s="38">
        <v>21.18</v>
      </c>
      <c r="AZ7" s="38" t="s">
        <v>102</v>
      </c>
      <c r="BA7" s="38" t="s">
        <v>102</v>
      </c>
      <c r="BB7" s="38" t="s">
        <v>102</v>
      </c>
      <c r="BC7" s="38" t="s">
        <v>102</v>
      </c>
      <c r="BD7" s="38">
        <v>47.03</v>
      </c>
      <c r="BE7" s="38">
        <v>69.540000000000006</v>
      </c>
      <c r="BF7" s="38" t="s">
        <v>102</v>
      </c>
      <c r="BG7" s="38" t="s">
        <v>102</v>
      </c>
      <c r="BH7" s="38" t="s">
        <v>102</v>
      </c>
      <c r="BI7" s="38" t="s">
        <v>102</v>
      </c>
      <c r="BJ7" s="38">
        <v>3939.67</v>
      </c>
      <c r="BK7" s="38" t="s">
        <v>102</v>
      </c>
      <c r="BL7" s="38" t="s">
        <v>102</v>
      </c>
      <c r="BM7" s="38" t="s">
        <v>102</v>
      </c>
      <c r="BN7" s="38" t="s">
        <v>102</v>
      </c>
      <c r="BO7" s="38">
        <v>1001.3</v>
      </c>
      <c r="BP7" s="38">
        <v>682.51</v>
      </c>
      <c r="BQ7" s="38" t="s">
        <v>102</v>
      </c>
      <c r="BR7" s="38" t="s">
        <v>102</v>
      </c>
      <c r="BS7" s="38" t="s">
        <v>102</v>
      </c>
      <c r="BT7" s="38" t="s">
        <v>102</v>
      </c>
      <c r="BU7" s="38">
        <v>83.35</v>
      </c>
      <c r="BV7" s="38" t="s">
        <v>102</v>
      </c>
      <c r="BW7" s="38" t="s">
        <v>102</v>
      </c>
      <c r="BX7" s="38" t="s">
        <v>102</v>
      </c>
      <c r="BY7" s="38" t="s">
        <v>102</v>
      </c>
      <c r="BZ7" s="38">
        <v>81.88</v>
      </c>
      <c r="CA7" s="38">
        <v>100.34</v>
      </c>
      <c r="CB7" s="38" t="s">
        <v>102</v>
      </c>
      <c r="CC7" s="38" t="s">
        <v>102</v>
      </c>
      <c r="CD7" s="38" t="s">
        <v>102</v>
      </c>
      <c r="CE7" s="38" t="s">
        <v>102</v>
      </c>
      <c r="CF7" s="38">
        <v>209.77</v>
      </c>
      <c r="CG7" s="38" t="s">
        <v>102</v>
      </c>
      <c r="CH7" s="38" t="s">
        <v>102</v>
      </c>
      <c r="CI7" s="38" t="s">
        <v>102</v>
      </c>
      <c r="CJ7" s="38" t="s">
        <v>102</v>
      </c>
      <c r="CK7" s="38">
        <v>187.55</v>
      </c>
      <c r="CL7" s="38">
        <v>136.15</v>
      </c>
      <c r="CM7" s="38" t="s">
        <v>102</v>
      </c>
      <c r="CN7" s="38" t="s">
        <v>102</v>
      </c>
      <c r="CO7" s="38" t="s">
        <v>102</v>
      </c>
      <c r="CP7" s="38" t="s">
        <v>102</v>
      </c>
      <c r="CQ7" s="38">
        <v>56.24</v>
      </c>
      <c r="CR7" s="38" t="s">
        <v>102</v>
      </c>
      <c r="CS7" s="38" t="s">
        <v>102</v>
      </c>
      <c r="CT7" s="38" t="s">
        <v>102</v>
      </c>
      <c r="CU7" s="38" t="s">
        <v>102</v>
      </c>
      <c r="CV7" s="38">
        <v>50.94</v>
      </c>
      <c r="CW7" s="38">
        <v>59.64</v>
      </c>
      <c r="CX7" s="38" t="s">
        <v>102</v>
      </c>
      <c r="CY7" s="38" t="s">
        <v>102</v>
      </c>
      <c r="CZ7" s="38" t="s">
        <v>102</v>
      </c>
      <c r="DA7" s="38" t="s">
        <v>102</v>
      </c>
      <c r="DB7" s="38">
        <v>83.44</v>
      </c>
      <c r="DC7" s="38" t="s">
        <v>102</v>
      </c>
      <c r="DD7" s="38" t="s">
        <v>102</v>
      </c>
      <c r="DE7" s="38" t="s">
        <v>102</v>
      </c>
      <c r="DF7" s="38" t="s">
        <v>102</v>
      </c>
      <c r="DG7" s="38">
        <v>82.55</v>
      </c>
      <c r="DH7" s="38">
        <v>95.35</v>
      </c>
      <c r="DI7" s="38" t="s">
        <v>102</v>
      </c>
      <c r="DJ7" s="38" t="s">
        <v>102</v>
      </c>
      <c r="DK7" s="38" t="s">
        <v>102</v>
      </c>
      <c r="DL7" s="38" t="s">
        <v>102</v>
      </c>
      <c r="DM7" s="38">
        <v>3.28</v>
      </c>
      <c r="DN7" s="38" t="s">
        <v>102</v>
      </c>
      <c r="DO7" s="38" t="s">
        <v>102</v>
      </c>
      <c r="DP7" s="38" t="s">
        <v>102</v>
      </c>
      <c r="DQ7" s="38" t="s">
        <v>102</v>
      </c>
      <c r="DR7" s="38">
        <v>15.85</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0.15</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甲奈</dc:creator>
  <cp:lastModifiedBy>右近　朋也</cp:lastModifiedBy>
  <cp:lastPrinted>2021-01-24T23:57:08Z</cp:lastPrinted>
  <dcterms:created xsi:type="dcterms:W3CDTF">2021-01-22T08:01:11Z</dcterms:created>
  <dcterms:modified xsi:type="dcterms:W3CDTF">2021-02-09T06:59:48Z</dcterms:modified>
</cp:coreProperties>
</file>