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U:\財政課員\財政担当\決算統計\□地方公営企業決算統計関係\★令和２年度（R1決統）\R30114 公営企業に係る「経営比較分析表」（令和元年度決算）の分析等について\03 回答\"/>
    </mc:Choice>
  </mc:AlternateContent>
  <xr:revisionPtr revIDLastSave="0" documentId="8_{A7FCFEBE-6568-476B-BE50-3F11E4071177}" xr6:coauthVersionLast="44" xr6:coauthVersionMax="44" xr10:uidLastSave="{00000000-0000-0000-0000-000000000000}"/>
  <workbookProtection workbookAlgorithmName="SHA-512" workbookHashValue="qG2z6iLE7Gy8tV0FkdanfMH0zhTt3M+j9vr2SjaZWvPtvaj4zbLm72mUFqhv3ZCRj5U8QxJEiO9PnVKifrDd9g==" workbookSaltValue="9MdCc7LbhiHt3SviTvNxVQ==" workbookSpinCount="100000" lockStructure="1"/>
  <bookViews>
    <workbookView xWindow="-120" yWindow="-120" windowWidth="29040" windowHeight="1584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W7" i="5" l="1"/>
  <c r="EV7" i="5"/>
  <c r="EU7" i="5"/>
  <c r="KV80" i="4" s="1"/>
  <c r="ET7" i="5"/>
  <c r="ES7" i="5"/>
  <c r="ER7" i="5"/>
  <c r="EQ7" i="5"/>
  <c r="EP7" i="5"/>
  <c r="EO7" i="5"/>
  <c r="EN7" i="5"/>
  <c r="EL7" i="5"/>
  <c r="HM80" i="4" s="1"/>
  <c r="EK7" i="5"/>
  <c r="EJ7" i="5"/>
  <c r="EI7" i="5"/>
  <c r="EH7" i="5"/>
  <c r="EO80" i="4" s="1"/>
  <c r="EG7" i="5"/>
  <c r="EF7" i="5"/>
  <c r="EE7" i="5"/>
  <c r="ED7" i="5"/>
  <c r="FH79" i="4" s="1"/>
  <c r="EC7" i="5"/>
  <c r="EA7" i="5"/>
  <c r="DZ7" i="5"/>
  <c r="DY7" i="5"/>
  <c r="DX7" i="5"/>
  <c r="DW7" i="5"/>
  <c r="DV7" i="5"/>
  <c r="DU7" i="5"/>
  <c r="BZ79" i="4" s="1"/>
  <c r="DT7" i="5"/>
  <c r="DS7" i="5"/>
  <c r="DR7" i="5"/>
  <c r="DP7" i="5"/>
  <c r="MN56" i="4" s="1"/>
  <c r="DO7" i="5"/>
  <c r="DN7" i="5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CV7" i="5"/>
  <c r="CT7" i="5"/>
  <c r="FL56" i="4" s="1"/>
  <c r="CS7" i="5"/>
  <c r="CR7" i="5"/>
  <c r="CQ7" i="5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BI55" i="4" s="1"/>
  <c r="CB7" i="5"/>
  <c r="CA7" i="5"/>
  <c r="BZ7" i="5"/>
  <c r="BX7" i="5"/>
  <c r="MN34" i="4" s="1"/>
  <c r="BW7" i="5"/>
  <c r="BV7" i="5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BD7" i="5"/>
  <c r="BB7" i="5"/>
  <c r="FL34" i="4" s="1"/>
  <c r="BA7" i="5"/>
  <c r="AZ7" i="5"/>
  <c r="AY7" i="5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BI33" i="4" s="1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C80" i="4"/>
  <c r="JJ80" i="4"/>
  <c r="GT80" i="4"/>
  <c r="GA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EO79" i="4"/>
  <c r="CS79" i="4"/>
  <c r="BG79" i="4"/>
  <c r="AN79" i="4"/>
  <c r="U79" i="4"/>
  <c r="LY56" i="4"/>
  <c r="LJ56" i="4"/>
  <c r="KU56" i="4"/>
  <c r="IZ56" i="4"/>
  <c r="IK56" i="4"/>
  <c r="HV56" i="4"/>
  <c r="HG56" i="4"/>
  <c r="GR56" i="4"/>
  <c r="EW56" i="4"/>
  <c r="EH56" i="4"/>
  <c r="DS56" i="4"/>
  <c r="BX56" i="4"/>
  <c r="BI56" i="4"/>
  <c r="AE56" i="4"/>
  <c r="P56" i="4"/>
  <c r="MN55" i="4"/>
  <c r="LY55" i="4"/>
  <c r="LJ55" i="4"/>
  <c r="KU55" i="4"/>
  <c r="KF55" i="4"/>
  <c r="IZ55" i="4"/>
  <c r="HV55" i="4"/>
  <c r="HG55" i="4"/>
  <c r="GR55" i="4"/>
  <c r="FL55" i="4"/>
  <c r="EW55" i="4"/>
  <c r="EH55" i="4"/>
  <c r="DD55" i="4"/>
  <c r="BX55" i="4"/>
  <c r="AT55" i="4"/>
  <c r="AE55" i="4"/>
  <c r="P55" i="4"/>
  <c r="LY34" i="4"/>
  <c r="LJ34" i="4"/>
  <c r="KU34" i="4"/>
  <c r="IZ34" i="4"/>
  <c r="IK34" i="4"/>
  <c r="HV34" i="4"/>
  <c r="HG34" i="4"/>
  <c r="GR34" i="4"/>
  <c r="EW34" i="4"/>
  <c r="EH34" i="4"/>
  <c r="DS34" i="4"/>
  <c r="BX34" i="4"/>
  <c r="BI34" i="4"/>
  <c r="AE34" i="4"/>
  <c r="P34" i="4"/>
  <c r="MN33" i="4"/>
  <c r="LY33" i="4"/>
  <c r="LJ33" i="4"/>
  <c r="KU33" i="4"/>
  <c r="KF33" i="4"/>
  <c r="IZ33" i="4"/>
  <c r="HV33" i="4"/>
  <c r="HG33" i="4"/>
  <c r="GR33" i="4"/>
  <c r="FL33" i="4"/>
  <c r="EW33" i="4"/>
  <c r="EH33" i="4"/>
  <c r="DD33" i="4"/>
  <c r="BX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C11" i="5" l="1"/>
  <c r="AE54" i="4" s="1"/>
  <c r="MN54" i="4"/>
  <c r="MN32" i="4"/>
  <c r="MH78" i="4"/>
  <c r="IZ54" i="4"/>
  <c r="IZ32" i="4"/>
  <c r="BX32" i="4"/>
  <c r="HM78" i="4"/>
  <c r="FL54" i="4"/>
  <c r="FL32" i="4"/>
  <c r="CS78" i="4"/>
  <c r="BX54" i="4"/>
  <c r="AE32" i="4"/>
  <c r="D11" i="5"/>
  <c r="DS32" i="4"/>
  <c r="E11" i="5"/>
  <c r="HG32" i="4"/>
  <c r="B11" i="5"/>
  <c r="FH78" i="4" l="1"/>
  <c r="AN78" i="4"/>
  <c r="HG54" i="4"/>
  <c r="DS54" i="4"/>
  <c r="KC78" i="4"/>
  <c r="KU54" i="4"/>
  <c r="KU32" i="4"/>
  <c r="BZ78" i="4"/>
  <c r="BI54" i="4"/>
  <c r="BI32" i="4"/>
  <c r="EW32" i="4"/>
  <c r="LY54" i="4"/>
  <c r="LY32" i="4"/>
  <c r="GT78" i="4"/>
  <c r="EW54" i="4"/>
  <c r="LO78" i="4"/>
  <c r="IK54" i="4"/>
  <c r="IK32" i="4"/>
  <c r="KF54" i="4"/>
  <c r="KF32" i="4"/>
  <c r="P32" i="4"/>
  <c r="JJ78" i="4"/>
  <c r="GR54" i="4"/>
  <c r="GR32" i="4"/>
  <c r="EO78" i="4"/>
  <c r="DD54" i="4"/>
  <c r="DD32" i="4"/>
  <c r="U78" i="4"/>
  <c r="P54" i="4"/>
  <c r="GA78" i="4"/>
  <c r="EH54" i="4"/>
  <c r="EH32" i="4"/>
  <c r="KV78" i="4"/>
  <c r="BG78" i="4"/>
  <c r="AT54" i="4"/>
  <c r="AT32" i="4"/>
  <c r="HV32" i="4"/>
  <c r="LJ54" i="4"/>
  <c r="LJ32" i="4"/>
  <c r="HV54" i="4"/>
</calcChain>
</file>

<file path=xl/sharedStrings.xml><?xml version="1.0" encoding="utf-8"?>
<sst xmlns="http://schemas.openxmlformats.org/spreadsheetml/2006/main" count="322" uniqueCount="185">
  <si>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</si>
  <si>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</si>
  <si>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</si>
  <si>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</si>
  <si>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</si>
  <si>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</si>
  <si>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</si>
  <si>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</si>
  <si>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</si>
  <si>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</si>
  <si>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</si>
  <si>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</si>
  <si>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</si>
  <si>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</si>
  <si>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</si>
  <si>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</si>
  <si>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</si>
  <si>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</si>
  <si>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</si>
  <si>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</si>
  <si>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</si>
  <si>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</si>
  <si>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</si>
  <si>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</si>
  <si>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</si>
  <si>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</si>
  <si>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</si>
  <si>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</si>
  <si>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</si>
  <si>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</si>
  <si>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</si>
  <si>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</si>
  <si>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</si>
  <si>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</si>
  <si>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</si>
  <si>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</si>
  <si>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</si>
  <si>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</si>
  <si>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</si>
  <si>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</si>
  <si>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</si>
  <si>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</si>
  <si>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</si>
  <si>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</si>
  <si>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</si>
  <si>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</si>
  <si>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</si>
  <si>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</si>
  <si>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</si>
  <si>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</si>
  <si>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</si>
  <si>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</si>
  <si>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</si>
  <si>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</si>
  <si>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</si>
  <si>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</si>
  <si>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</si>
  <si>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</si>
  <si>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</si>
  <si>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</si>
  <si>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</si>
  <si>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</si>
  <si>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</si>
  <si>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</si>
  <si>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</si>
  <si>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</si>
  <si>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</si>
  <si>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</si>
  <si>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</si>
  <si>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</si>
  <si>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</si>
  <si>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</si>
  <si>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</si>
  <si>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</si>
  <si>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</si>
  <si>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</si>
  <si>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</si>
  <si>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</si>
  <si>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</si>
  <si>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</si>
  <si>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</si>
  <si>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</si>
  <si>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</si>
  <si>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</si>
  <si>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</si>
  <si>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</si>
  <si>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</si>
  <si>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</si>
  <si>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</si>
  <si>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</si>
  <si>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</si>
  <si>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</si>
  <si>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</si>
  <si>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</si>
  <si>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</si>
  <si>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</si>
  <si>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</si>
  <si>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</si>
  <si>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</si>
  <si>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</si>
  <si>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</si>
  <si>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</si>
  <si>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</si>
  <si>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</si>
  <si>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</si>
  <si>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</si>
  <si>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</si>
  <si>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</si>
  <si>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</si>
  <si>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</si>
  <si>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</si>
  <si>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</si>
  <si>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</si>
  <si>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</si>
  <si>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</si>
  <si>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</si>
  <si>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</si>
  <si>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</si>
  <si>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</si>
  <si>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</si>
  <si>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</si>
  <si>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</si>
  <si>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</si>
  <si>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</si>
  <si>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</si>
  <si>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</si>
  <si>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</si>
  <si>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</si>
  <si>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</si>
  <si>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</si>
  <si>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</si>
  <si>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</si>
  <si>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</si>
  <si>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</si>
  <si>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</si>
  <si>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</si>
  <si>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</si>
  <si>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</si>
  <si>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</si>
  <si>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</si>
  <si>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</si>
  <si>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</si>
  <si>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</si>
  <si>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</si>
  <si>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</si>
  <si>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</si>
  <si>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</si>
  <si>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</si>
  <si>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</si>
  <si>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</si>
  <si>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</si>
  <si>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</si>
  <si>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</si>
  <si>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</si>
  <si>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</si>
  <si>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</si>
  <si>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</si>
  <si>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</si>
  <si>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</si>
  <si>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</si>
  <si>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</si>
  <si>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</si>
  <si>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京都府</t>
  </si>
  <si>
    <t>綾部市</t>
  </si>
  <si>
    <t>綾部市立病院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</si>
  <si>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</si>
  <si>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</si>
  <si>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</si>
  <si>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</si>
  <si>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</si>
  <si>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</si>
  <si>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</si>
  <si>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ド 透 I 未 訓 ガ</t>
  </si>
  <si>
    <t>救 臨 へ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</si>
  <si>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</si>
  <si>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</si>
  <si>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</si>
  <si>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</si>
  <si>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</si>
  <si>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</si>
  <si>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</si>
  <si>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綾部市立病院は市内唯一の公立病院であり、急性期の地域中核病院としての役割を担っています。
また、平成28年5月からは地域包括ケア病棟を50床導入し、回復期・慢性期病床も望む地域ニーズに応える病院となっています。</t>
    <phoneticPr fontId="5"/>
  </si>
  <si>
    <t>令和元年度は入院患者数の増等により、経常収支比率が100％を超え、比較的安定した病院経営ができました。
しかしながら、今後は市内人口の減少や常勤医師の不足などにより、経営状況は一層厳しくなっていくものと予想されます。
病院経営を安定的に行うため、高い病床利用率を維持するとともに、病診・病病連携などによる新規患者獲得や経費削減に取り組み、経営の健全化に努めていきます。</t>
    <rPh sb="0" eb="2">
      <t>レイワ</t>
    </rPh>
    <rPh sb="2" eb="4">
      <t>ガンネン</t>
    </rPh>
    <rPh sb="4" eb="5">
      <t>ド</t>
    </rPh>
    <rPh sb="6" eb="8">
      <t>ニュウイン</t>
    </rPh>
    <phoneticPr fontId="5"/>
  </si>
  <si>
    <t>①有形固定資産減価償却率及び②器械備品減価償却率は類似病院平均値と近く、適切な数値と考えます。
③1床当たり有形固定資産は、平成27年度に完了した第4次整備事業の影響により、類似病院平均値を大きく上回っています。</t>
    <rPh sb="12" eb="13">
      <t>オヨ</t>
    </rPh>
    <phoneticPr fontId="5"/>
  </si>
  <si>
    <t>①経常収支比率は、前年度に引き続き100％を上回り、単年度収支が黒字となっています。
②医業収支比率については、類似病院平均値より高い値となっており、効率的な医業活動が実施できています。
④病床利用率は、類似病院平均値を大きく上回っており、効率的なベッドコントロールが実施できています。
⑤入院患者1人1日当たり収益及び⑥外来患者1人1日当たり収益は類似病院平均値と同等かそれ以上となっており、高い収益率となっています。
⑦職員給与費対医業収益比率は、類似病院平均値より低い値となっており、効率的な病院運営が実施できています。
⑧材料費対医業収益比率は、当院は院内処方を実施しているため、類似病院平均値より高い値となっています。</t>
    <rPh sb="9" eb="12">
      <t>ゼンネンド</t>
    </rPh>
    <rPh sb="13" eb="14">
      <t>ヒ</t>
    </rPh>
    <rPh sb="15" eb="16">
      <t>ツヅ</t>
    </rPh>
    <rPh sb="183" eb="185">
      <t>ドウトウ</t>
    </rPh>
    <rPh sb="188" eb="190">
      <t>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</si>
</sst>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84</c:v>
                </c:pt>
                <c:pt idx="2">
                  <c:v>87.3</c:v>
                </c:pt>
                <c:pt idx="3">
                  <c:v>86.3</c:v>
                </c:pt>
                <c:pt idx="4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9-4081-B920-EF9FB437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71.2</c:v>
                </c:pt>
                <c:pt idx="2">
                  <c:v>73</c:v>
                </c:pt>
                <c:pt idx="3">
                  <c:v>72.099999999999994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9-4081-B920-EF9FB437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19562</c:v>
                </c:pt>
                <c:pt idx="1">
                  <c:v>20134</c:v>
                </c:pt>
                <c:pt idx="2">
                  <c:v>20884</c:v>
                </c:pt>
                <c:pt idx="3">
                  <c:v>20355</c:v>
                </c:pt>
                <c:pt idx="4">
                  <c:v>21303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8B6-9B4D-5B35F993D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11881</c:v>
                </c:pt>
                <c:pt idx="1">
                  <c:v>12023</c:v>
                </c:pt>
                <c:pt idx="2">
                  <c:v>12309</c:v>
                </c:pt>
                <c:pt idx="3">
                  <c:v>12502</c:v>
                </c:pt>
                <c:pt idx="4">
                  <c:v>12970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C-48B6-9B4D-5B35F993D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44961</c:v>
                </c:pt>
                <c:pt idx="1">
                  <c:v>46616</c:v>
                </c:pt>
                <c:pt idx="2">
                  <c:v>45454</c:v>
                </c:pt>
                <c:pt idx="3">
                  <c:v>48811</c:v>
                </c:pt>
                <c:pt idx="4">
                  <c:v>48782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F-40CA-9F37-3AB715D3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45085</c:v>
                </c:pt>
                <c:pt idx="1">
                  <c:v>44825</c:v>
                </c:pt>
                <c:pt idx="2">
                  <c:v>45494</c:v>
                </c:pt>
                <c:pt idx="3">
                  <c:v>47924</c:v>
                </c:pt>
                <c:pt idx="4">
                  <c:v>48807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F-40CA-9F37-3AB715D3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4-4897-8491-D690306CD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81.599999999999994</c:v>
                </c:pt>
                <c:pt idx="1">
                  <c:v>84.7</c:v>
                </c:pt>
                <c:pt idx="2">
                  <c:v>86.8</c:v>
                </c:pt>
                <c:pt idx="3">
                  <c:v>90.8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84-4897-8491-D690306CD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88</c:v>
                </c:pt>
                <c:pt idx="2">
                  <c:v>98.4</c:v>
                </c:pt>
                <c:pt idx="3">
                  <c:v>99.3</c:v>
                </c:pt>
                <c:pt idx="4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D-4CF3-9852-170E29CE9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86.2</c:v>
                </c:pt>
                <c:pt idx="1">
                  <c:v>85.7</c:v>
                </c:pt>
                <c:pt idx="2">
                  <c:v>85.9</c:v>
                </c:pt>
                <c:pt idx="3">
                  <c:v>86</c:v>
                </c:pt>
                <c:pt idx="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D-4CF3-9852-170E29CE9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89.7</c:v>
                </c:pt>
                <c:pt idx="2">
                  <c:v>99.9</c:v>
                </c:pt>
                <c:pt idx="3">
                  <c:v>100.4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8-4D5F-8E5A-B432D8A9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97.2</c:v>
                </c:pt>
                <c:pt idx="3">
                  <c:v>97.5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8-4D5F-8E5A-B432D8A9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44.1</c:v>
                </c:pt>
                <c:pt idx="2">
                  <c:v>45.1</c:v>
                </c:pt>
                <c:pt idx="3">
                  <c:v>46.7</c:v>
                </c:pt>
                <c:pt idx="4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4-41EF-A3ED-F6C9B8B0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48.1</c:v>
                </c:pt>
                <c:pt idx="1">
                  <c:v>44.7</c:v>
                </c:pt>
                <c:pt idx="2">
                  <c:v>46.9</c:v>
                </c:pt>
                <c:pt idx="3">
                  <c:v>48.6</c:v>
                </c:pt>
                <c:pt idx="4">
                  <c:v>50.8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F4-41EF-A3ED-F6C9B8B0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70.8</c:v>
                </c:pt>
                <c:pt idx="1">
                  <c:v>73.3</c:v>
                </c:pt>
                <c:pt idx="2">
                  <c:v>70.8</c:v>
                </c:pt>
                <c:pt idx="3">
                  <c:v>70.3</c:v>
                </c:pt>
                <c:pt idx="4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A-4172-B6F5-F44568DF2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64.2</c:v>
                </c:pt>
                <c:pt idx="2">
                  <c:v>67.3</c:v>
                </c:pt>
                <c:pt idx="3">
                  <c:v>70.099999999999994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A-4172-B6F5-F44568DF2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48220801</c:v>
                </c:pt>
                <c:pt idx="1">
                  <c:v>48752752</c:v>
                </c:pt>
                <c:pt idx="2">
                  <c:v>49575019</c:v>
                </c:pt>
                <c:pt idx="3">
                  <c:v>49749922</c:v>
                </c:pt>
                <c:pt idx="4">
                  <c:v>49835782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992-B9A5-9D21835D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39301664</c:v>
                </c:pt>
                <c:pt idx="1">
                  <c:v>41260555</c:v>
                </c:pt>
                <c:pt idx="2">
                  <c:v>41975086</c:v>
                </c:pt>
                <c:pt idx="3">
                  <c:v>43785070</c:v>
                </c:pt>
                <c:pt idx="4">
                  <c:v>44436827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F-4992-B9A5-9D21835D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39.700000000000003</c:v>
                </c:pt>
                <c:pt idx="2">
                  <c:v>38.799999999999997</c:v>
                </c:pt>
                <c:pt idx="3">
                  <c:v>38.9</c:v>
                </c:pt>
                <c:pt idx="4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B-4812-A8F0-42FA0099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22</c:v>
                </c:pt>
                <c:pt idx="1">
                  <c:v>20.9</c:v>
                </c:pt>
                <c:pt idx="2">
                  <c:v>20.7</c:v>
                </c:pt>
                <c:pt idx="3">
                  <c:v>20.6</c:v>
                </c:pt>
                <c:pt idx="4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B-4812-A8F0-42FA0099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44.4</c:v>
                </c:pt>
                <c:pt idx="1">
                  <c:v>56.2</c:v>
                </c:pt>
                <c:pt idx="2">
                  <c:v>45.2</c:v>
                </c:pt>
                <c:pt idx="3">
                  <c:v>44</c:v>
                </c:pt>
                <c:pt idx="4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2-4520-BBC3-609BD6A9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59.7</c:v>
                </c:pt>
                <c:pt idx="2">
                  <c:v>59</c:v>
                </c:pt>
                <c:pt idx="3">
                  <c:v>59.4</c:v>
                </c:pt>
                <c:pt idx="4">
                  <c:v>59.9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2-4520-BBC3-609BD6A9F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GK1" zoomScale="130" zoomScaleNormal="130" zoomScaleSheetLayoutView="70" workbookViewId="0">
      <selection activeCell="NJ22" sqref="NJ22:NX3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京都府綾部市　綾部市立病院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200床以上～300床未満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206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指定管理者(代行制)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21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へ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206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33212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17662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206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206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62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181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100.5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89.7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99.9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100.4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100.4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98.3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88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98.4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99.3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99.1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85.5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84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87.3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86.3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86.7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96.6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96.2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97.2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97.5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96.9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86.2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85.7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85.9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86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81.599999999999994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84.7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86.8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90.8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81.900000000000006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69.8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71.2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72.099999999999994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72.900000000000006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184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183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44961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46616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45454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48811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48782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19562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20134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20884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20355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21303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44.4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56.2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45.2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44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44.9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40.299999999999997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39.700000000000003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38.799999999999997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38.9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39.5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45085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44825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45494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47924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48807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11881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12023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12309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12502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12970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58.3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59.7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59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59.4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59.9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22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20.9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20.7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20.6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20.5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182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41.7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44.1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45.1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46.7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48.3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70.8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73.3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70.8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70.3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70.7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48220801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48752752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49575019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49749922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49835782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48.1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44.7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46.9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48.6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50.8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66.5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64.2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67.3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70.099999999999994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72.599999999999994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39301664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41260555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41975086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43785070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44436827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92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CKlgAaxSGHr6cRRnl2lRh1poTS4Ww7qnz1jUU3b8D5gRtKDQF+StJa8XY8hRRUsf7r6dNlkXHneJtLMWmZmbBg==" saltValue="fvh2F0NN5z8b3Zv13KZmf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 xr:uid="{00000000-0002-0000-0000-000000000000}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104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106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107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108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109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110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111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112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113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114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115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116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140</v>
      </c>
      <c r="AT5" s="62" t="s">
        <v>141</v>
      </c>
      <c r="AU5" s="62" t="s">
        <v>151</v>
      </c>
      <c r="AV5" s="62" t="s">
        <v>143</v>
      </c>
      <c r="AW5" s="62" t="s">
        <v>144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141</v>
      </c>
      <c r="BF5" s="62" t="s">
        <v>151</v>
      </c>
      <c r="BG5" s="62" t="s">
        <v>152</v>
      </c>
      <c r="BH5" s="62" t="s">
        <v>153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140</v>
      </c>
      <c r="BP5" s="62" t="s">
        <v>141</v>
      </c>
      <c r="BQ5" s="62" t="s">
        <v>142</v>
      </c>
      <c r="BR5" s="62" t="s">
        <v>143</v>
      </c>
      <c r="BS5" s="62" t="s">
        <v>154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155</v>
      </c>
      <c r="CA5" s="62" t="s">
        <v>141</v>
      </c>
      <c r="CB5" s="62" t="s">
        <v>151</v>
      </c>
      <c r="CC5" s="62" t="s">
        <v>143</v>
      </c>
      <c r="CD5" s="62" t="s">
        <v>153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140</v>
      </c>
      <c r="CL5" s="62" t="s">
        <v>156</v>
      </c>
      <c r="CM5" s="62" t="s">
        <v>157</v>
      </c>
      <c r="CN5" s="62" t="s">
        <v>143</v>
      </c>
      <c r="CO5" s="62" t="s">
        <v>153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155</v>
      </c>
      <c r="CW5" s="62" t="s">
        <v>141</v>
      </c>
      <c r="CX5" s="62" t="s">
        <v>142</v>
      </c>
      <c r="CY5" s="62" t="s">
        <v>152</v>
      </c>
      <c r="CZ5" s="62" t="s">
        <v>153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140</v>
      </c>
      <c r="DH5" s="62" t="s">
        <v>141</v>
      </c>
      <c r="DI5" s="62" t="s">
        <v>151</v>
      </c>
      <c r="DJ5" s="62" t="s">
        <v>143</v>
      </c>
      <c r="DK5" s="62" t="s">
        <v>153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140</v>
      </c>
      <c r="DS5" s="62" t="s">
        <v>141</v>
      </c>
      <c r="DT5" s="62" t="s">
        <v>151</v>
      </c>
      <c r="DU5" s="62" t="s">
        <v>158</v>
      </c>
      <c r="DV5" s="62" t="s">
        <v>153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140</v>
      </c>
      <c r="ED5" s="62" t="s">
        <v>156</v>
      </c>
      <c r="EE5" s="62" t="s">
        <v>151</v>
      </c>
      <c r="EF5" s="62" t="s">
        <v>143</v>
      </c>
      <c r="EG5" s="62" t="s">
        <v>153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159</v>
      </c>
      <c r="EN5" s="62" t="s">
        <v>155</v>
      </c>
      <c r="EO5" s="62" t="s">
        <v>141</v>
      </c>
      <c r="EP5" s="62" t="s">
        <v>151</v>
      </c>
      <c r="EQ5" s="62" t="s">
        <v>143</v>
      </c>
      <c r="ER5" s="62" t="s">
        <v>154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 x14ac:dyDescent="0.15">
      <c r="A6" s="48" t="s">
        <v>160</v>
      </c>
      <c r="B6" s="63">
        <f>B8</f>
        <v>2019</v>
      </c>
      <c r="C6" s="63">
        <f t="shared" ref="C6:M6" si="2">C8</f>
        <v>262030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1" t="str">
        <f>IF(H8&lt;&gt;I8,H8,"")&amp;IF(I8&lt;&gt;J8,I8,"")&amp;"　"&amp;J8</f>
        <v>京都府綾部市　綾部市立病院</v>
      </c>
      <c r="I6" s="162"/>
      <c r="J6" s="163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200床以上～300床未満</v>
      </c>
      <c r="O6" s="63" t="str">
        <f>O8</f>
        <v>非設置</v>
      </c>
      <c r="P6" s="63" t="str">
        <f>P8</f>
        <v>指定管理者(代行制)</v>
      </c>
      <c r="Q6" s="64">
        <f t="shared" ref="Q6:AG6" si="3">Q8</f>
        <v>21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へ</v>
      </c>
      <c r="U6" s="64">
        <f>U8</f>
        <v>33212</v>
      </c>
      <c r="V6" s="64">
        <f>V8</f>
        <v>17662</v>
      </c>
      <c r="W6" s="63" t="str">
        <f>W8</f>
        <v>非該当</v>
      </c>
      <c r="X6" s="63" t="str">
        <f t="shared" si="3"/>
        <v>７：１</v>
      </c>
      <c r="Y6" s="64">
        <f t="shared" si="3"/>
        <v>206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206</v>
      </c>
      <c r="AE6" s="64">
        <f t="shared" si="3"/>
        <v>206</v>
      </c>
      <c r="AF6" s="64" t="str">
        <f t="shared" si="3"/>
        <v>-</v>
      </c>
      <c r="AG6" s="64">
        <f t="shared" si="3"/>
        <v>206</v>
      </c>
      <c r="AH6" s="65">
        <f>IF(AH8="-",NA(),AH8)</f>
        <v>100.5</v>
      </c>
      <c r="AI6" s="65">
        <f t="shared" ref="AI6:AQ6" si="4">IF(AI8="-",NA(),AI8)</f>
        <v>89.7</v>
      </c>
      <c r="AJ6" s="65">
        <f t="shared" si="4"/>
        <v>99.9</v>
      </c>
      <c r="AK6" s="65">
        <f t="shared" si="4"/>
        <v>100.4</v>
      </c>
      <c r="AL6" s="65">
        <f t="shared" si="4"/>
        <v>100.4</v>
      </c>
      <c r="AM6" s="65">
        <f t="shared" si="4"/>
        <v>96.6</v>
      </c>
      <c r="AN6" s="65">
        <f t="shared" si="4"/>
        <v>96.2</v>
      </c>
      <c r="AO6" s="65">
        <f t="shared" si="4"/>
        <v>97.2</v>
      </c>
      <c r="AP6" s="65">
        <f t="shared" si="4"/>
        <v>97.5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98.3</v>
      </c>
      <c r="AT6" s="65">
        <f t="shared" ref="AT6:BB6" si="5">IF(AT8="-",NA(),AT8)</f>
        <v>88</v>
      </c>
      <c r="AU6" s="65">
        <f t="shared" si="5"/>
        <v>98.4</v>
      </c>
      <c r="AV6" s="65">
        <f t="shared" si="5"/>
        <v>99.3</v>
      </c>
      <c r="AW6" s="65">
        <f t="shared" si="5"/>
        <v>99.1</v>
      </c>
      <c r="AX6" s="65">
        <f t="shared" si="5"/>
        <v>86.2</v>
      </c>
      <c r="AY6" s="65">
        <f t="shared" si="5"/>
        <v>85.7</v>
      </c>
      <c r="AZ6" s="65">
        <f t="shared" si="5"/>
        <v>85.9</v>
      </c>
      <c r="BA6" s="65">
        <f t="shared" si="5"/>
        <v>86</v>
      </c>
      <c r="BB6" s="65">
        <f t="shared" si="5"/>
        <v>86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81.599999999999994</v>
      </c>
      <c r="BJ6" s="65">
        <f t="shared" si="6"/>
        <v>84.7</v>
      </c>
      <c r="BK6" s="65">
        <f t="shared" si="6"/>
        <v>86.8</v>
      </c>
      <c r="BL6" s="65">
        <f t="shared" si="6"/>
        <v>90.8</v>
      </c>
      <c r="BM6" s="65">
        <f t="shared" si="6"/>
        <v>81.900000000000006</v>
      </c>
      <c r="BN6" s="65" t="str">
        <f>IF(BN8="-","【-】","【"&amp;SUBSTITUTE(TEXT(BN8,"#,##0.0"),"-","△")&amp;"】")</f>
        <v>【59.6】</v>
      </c>
      <c r="BO6" s="65">
        <f>IF(BO8="-",NA(),BO8)</f>
        <v>85.5</v>
      </c>
      <c r="BP6" s="65">
        <f t="shared" ref="BP6:BX6" si="7">IF(BP8="-",NA(),BP8)</f>
        <v>84</v>
      </c>
      <c r="BQ6" s="65">
        <f t="shared" si="7"/>
        <v>87.3</v>
      </c>
      <c r="BR6" s="65">
        <f t="shared" si="7"/>
        <v>86.3</v>
      </c>
      <c r="BS6" s="65">
        <f t="shared" si="7"/>
        <v>86.7</v>
      </c>
      <c r="BT6" s="65">
        <f t="shared" si="7"/>
        <v>69.8</v>
      </c>
      <c r="BU6" s="65">
        <f t="shared" si="7"/>
        <v>71.2</v>
      </c>
      <c r="BV6" s="65">
        <f t="shared" si="7"/>
        <v>73</v>
      </c>
      <c r="BW6" s="65">
        <f t="shared" si="7"/>
        <v>72.099999999999994</v>
      </c>
      <c r="BX6" s="65">
        <f t="shared" si="7"/>
        <v>72.900000000000006</v>
      </c>
      <c r="BY6" s="65" t="str">
        <f>IF(BY8="-","【-】","【"&amp;SUBSTITUTE(TEXT(BY8,"#,##0.0"),"-","△")&amp;"】")</f>
        <v>【74.7】</v>
      </c>
      <c r="BZ6" s="66">
        <f>IF(BZ8="-",NA(),BZ8)</f>
        <v>44961</v>
      </c>
      <c r="CA6" s="66">
        <f t="shared" ref="CA6:CI6" si="8">IF(CA8="-",NA(),CA8)</f>
        <v>46616</v>
      </c>
      <c r="CB6" s="66">
        <f t="shared" si="8"/>
        <v>45454</v>
      </c>
      <c r="CC6" s="66">
        <f t="shared" si="8"/>
        <v>48811</v>
      </c>
      <c r="CD6" s="66">
        <f t="shared" si="8"/>
        <v>48782</v>
      </c>
      <c r="CE6" s="66">
        <f t="shared" si="8"/>
        <v>45085</v>
      </c>
      <c r="CF6" s="66">
        <f t="shared" si="8"/>
        <v>44825</v>
      </c>
      <c r="CG6" s="66">
        <f t="shared" si="8"/>
        <v>45494</v>
      </c>
      <c r="CH6" s="66">
        <f t="shared" si="8"/>
        <v>47924</v>
      </c>
      <c r="CI6" s="66">
        <f t="shared" si="8"/>
        <v>48807</v>
      </c>
      <c r="CJ6" s="65" t="str">
        <f>IF(CJ8="-","【-】","【"&amp;SUBSTITUTE(TEXT(CJ8,"#,##0"),"-","△")&amp;"】")</f>
        <v>【53,621】</v>
      </c>
      <c r="CK6" s="66">
        <f>IF(CK8="-",NA(),CK8)</f>
        <v>19562</v>
      </c>
      <c r="CL6" s="66">
        <f t="shared" ref="CL6:CT6" si="9">IF(CL8="-",NA(),CL8)</f>
        <v>20134</v>
      </c>
      <c r="CM6" s="66">
        <f t="shared" si="9"/>
        <v>20884</v>
      </c>
      <c r="CN6" s="66">
        <f t="shared" si="9"/>
        <v>20355</v>
      </c>
      <c r="CO6" s="66">
        <f t="shared" si="9"/>
        <v>21303</v>
      </c>
      <c r="CP6" s="66">
        <f t="shared" si="9"/>
        <v>11881</v>
      </c>
      <c r="CQ6" s="66">
        <f t="shared" si="9"/>
        <v>12023</v>
      </c>
      <c r="CR6" s="66">
        <f t="shared" si="9"/>
        <v>12309</v>
      </c>
      <c r="CS6" s="66">
        <f t="shared" si="9"/>
        <v>12502</v>
      </c>
      <c r="CT6" s="66">
        <f t="shared" si="9"/>
        <v>12970</v>
      </c>
      <c r="CU6" s="65" t="str">
        <f>IF(CU8="-","【-】","【"&amp;SUBSTITUTE(TEXT(CU8,"#,##0"),"-","△")&amp;"】")</f>
        <v>【15,586】</v>
      </c>
      <c r="CV6" s="65">
        <f>IF(CV8="-",NA(),CV8)</f>
        <v>44.4</v>
      </c>
      <c r="CW6" s="65">
        <f t="shared" ref="CW6:DE6" si="10">IF(CW8="-",NA(),CW8)</f>
        <v>56.2</v>
      </c>
      <c r="CX6" s="65">
        <f t="shared" si="10"/>
        <v>45.2</v>
      </c>
      <c r="CY6" s="65">
        <f t="shared" si="10"/>
        <v>44</v>
      </c>
      <c r="CZ6" s="65">
        <f t="shared" si="10"/>
        <v>44.9</v>
      </c>
      <c r="DA6" s="65">
        <f t="shared" si="10"/>
        <v>58.3</v>
      </c>
      <c r="DB6" s="65">
        <f t="shared" si="10"/>
        <v>59.7</v>
      </c>
      <c r="DC6" s="65">
        <f t="shared" si="10"/>
        <v>59</v>
      </c>
      <c r="DD6" s="65">
        <f t="shared" si="10"/>
        <v>59.4</v>
      </c>
      <c r="DE6" s="65">
        <f t="shared" si="10"/>
        <v>59.9</v>
      </c>
      <c r="DF6" s="65" t="str">
        <f>IF(DF8="-","【-】","【"&amp;SUBSTITUTE(TEXT(DF8,"#,##0.0"),"-","△")&amp;"】")</f>
        <v>【54.6】</v>
      </c>
      <c r="DG6" s="65">
        <f>IF(DG8="-",NA(),DG8)</f>
        <v>40.299999999999997</v>
      </c>
      <c r="DH6" s="65">
        <f t="shared" ref="DH6:DP6" si="11">IF(DH8="-",NA(),DH8)</f>
        <v>39.700000000000003</v>
      </c>
      <c r="DI6" s="65">
        <f t="shared" si="11"/>
        <v>38.799999999999997</v>
      </c>
      <c r="DJ6" s="65">
        <f t="shared" si="11"/>
        <v>38.9</v>
      </c>
      <c r="DK6" s="65">
        <f t="shared" si="11"/>
        <v>39.5</v>
      </c>
      <c r="DL6" s="65">
        <f t="shared" si="11"/>
        <v>22</v>
      </c>
      <c r="DM6" s="65">
        <f t="shared" si="11"/>
        <v>20.9</v>
      </c>
      <c r="DN6" s="65">
        <f t="shared" si="11"/>
        <v>20.7</v>
      </c>
      <c r="DO6" s="65">
        <f t="shared" si="11"/>
        <v>20.6</v>
      </c>
      <c r="DP6" s="65">
        <f t="shared" si="11"/>
        <v>20.5</v>
      </c>
      <c r="DQ6" s="65" t="str">
        <f>IF(DQ8="-","【-】","【"&amp;SUBSTITUTE(TEXT(DQ8,"#,##0.0"),"-","△")&amp;"】")</f>
        <v>【25.0】</v>
      </c>
      <c r="DR6" s="65">
        <f>IF(DR8="-",NA(),DR8)</f>
        <v>41.7</v>
      </c>
      <c r="DS6" s="65">
        <f t="shared" ref="DS6:EA6" si="12">IF(DS8="-",NA(),DS8)</f>
        <v>44.1</v>
      </c>
      <c r="DT6" s="65">
        <f t="shared" si="12"/>
        <v>45.1</v>
      </c>
      <c r="DU6" s="65">
        <f t="shared" si="12"/>
        <v>46.7</v>
      </c>
      <c r="DV6" s="65">
        <f t="shared" si="12"/>
        <v>48.3</v>
      </c>
      <c r="DW6" s="65">
        <f t="shared" si="12"/>
        <v>48.1</v>
      </c>
      <c r="DX6" s="65">
        <f t="shared" si="12"/>
        <v>44.7</v>
      </c>
      <c r="DY6" s="65">
        <f t="shared" si="12"/>
        <v>46.9</v>
      </c>
      <c r="DZ6" s="65">
        <f t="shared" si="12"/>
        <v>48.6</v>
      </c>
      <c r="EA6" s="65">
        <f t="shared" si="12"/>
        <v>50.8</v>
      </c>
      <c r="EB6" s="65" t="str">
        <f>IF(EB8="-","【-】","【"&amp;SUBSTITUTE(TEXT(EB8,"#,##0.0"),"-","△")&amp;"】")</f>
        <v>【53.5】</v>
      </c>
      <c r="EC6" s="65">
        <f>IF(EC8="-",NA(),EC8)</f>
        <v>70.8</v>
      </c>
      <c r="ED6" s="65">
        <f t="shared" ref="ED6:EL6" si="13">IF(ED8="-",NA(),ED8)</f>
        <v>73.3</v>
      </c>
      <c r="EE6" s="65">
        <f t="shared" si="13"/>
        <v>70.8</v>
      </c>
      <c r="EF6" s="65">
        <f t="shared" si="13"/>
        <v>70.3</v>
      </c>
      <c r="EG6" s="65">
        <f t="shared" si="13"/>
        <v>70.7</v>
      </c>
      <c r="EH6" s="65">
        <f t="shared" si="13"/>
        <v>66.5</v>
      </c>
      <c r="EI6" s="65">
        <f t="shared" si="13"/>
        <v>64.2</v>
      </c>
      <c r="EJ6" s="65">
        <f t="shared" si="13"/>
        <v>67.3</v>
      </c>
      <c r="EK6" s="65">
        <f t="shared" si="13"/>
        <v>70.099999999999994</v>
      </c>
      <c r="EL6" s="65">
        <f t="shared" si="13"/>
        <v>72.599999999999994</v>
      </c>
      <c r="EM6" s="65" t="str">
        <f>IF(EM8="-","【-】","【"&amp;SUBSTITUTE(TEXT(EM8,"#,##0.0"),"-","△")&amp;"】")</f>
        <v>【70.0】</v>
      </c>
      <c r="EN6" s="66">
        <f>IF(EN8="-",NA(),EN8)</f>
        <v>48220801</v>
      </c>
      <c r="EO6" s="66">
        <f t="shared" ref="EO6:EW6" si="14">IF(EO8="-",NA(),EO8)</f>
        <v>48752752</v>
      </c>
      <c r="EP6" s="66">
        <f t="shared" si="14"/>
        <v>49575019</v>
      </c>
      <c r="EQ6" s="66">
        <f t="shared" si="14"/>
        <v>49749922</v>
      </c>
      <c r="ER6" s="66">
        <f t="shared" si="14"/>
        <v>49835782</v>
      </c>
      <c r="ES6" s="66">
        <f t="shared" si="14"/>
        <v>39301664</v>
      </c>
      <c r="ET6" s="66">
        <f t="shared" si="14"/>
        <v>41260555</v>
      </c>
      <c r="EU6" s="66">
        <f t="shared" si="14"/>
        <v>41975086</v>
      </c>
      <c r="EV6" s="66">
        <f t="shared" si="14"/>
        <v>43785070</v>
      </c>
      <c r="EW6" s="66">
        <f t="shared" si="14"/>
        <v>44436827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161</v>
      </c>
      <c r="B7" s="63">
        <f t="shared" ref="B7:AG7" si="15">B8</f>
        <v>2019</v>
      </c>
      <c r="C7" s="63">
        <f t="shared" si="15"/>
        <v>262030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200床以上～300床未満</v>
      </c>
      <c r="O7" s="63" t="str">
        <f>O8</f>
        <v>非設置</v>
      </c>
      <c r="P7" s="63" t="str">
        <f>P8</f>
        <v>指定管理者(代行制)</v>
      </c>
      <c r="Q7" s="64">
        <f t="shared" si="15"/>
        <v>21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へ</v>
      </c>
      <c r="U7" s="64">
        <f>U8</f>
        <v>33212</v>
      </c>
      <c r="V7" s="64">
        <f>V8</f>
        <v>17662</v>
      </c>
      <c r="W7" s="63" t="str">
        <f>W8</f>
        <v>非該当</v>
      </c>
      <c r="X7" s="63" t="str">
        <f t="shared" si="15"/>
        <v>７：１</v>
      </c>
      <c r="Y7" s="64">
        <f t="shared" si="15"/>
        <v>206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206</v>
      </c>
      <c r="AE7" s="64">
        <f t="shared" si="15"/>
        <v>206</v>
      </c>
      <c r="AF7" s="64" t="str">
        <f t="shared" si="15"/>
        <v>-</v>
      </c>
      <c r="AG7" s="64">
        <f t="shared" si="15"/>
        <v>206</v>
      </c>
      <c r="AH7" s="65">
        <f>AH8</f>
        <v>100.5</v>
      </c>
      <c r="AI7" s="65">
        <f t="shared" ref="AI7:AQ7" si="16">AI8</f>
        <v>89.7</v>
      </c>
      <c r="AJ7" s="65">
        <f t="shared" si="16"/>
        <v>99.9</v>
      </c>
      <c r="AK7" s="65">
        <f t="shared" si="16"/>
        <v>100.4</v>
      </c>
      <c r="AL7" s="65">
        <f t="shared" si="16"/>
        <v>100.4</v>
      </c>
      <c r="AM7" s="65">
        <f t="shared" si="16"/>
        <v>96.6</v>
      </c>
      <c r="AN7" s="65">
        <f t="shared" si="16"/>
        <v>96.2</v>
      </c>
      <c r="AO7" s="65">
        <f t="shared" si="16"/>
        <v>97.2</v>
      </c>
      <c r="AP7" s="65">
        <f t="shared" si="16"/>
        <v>97.5</v>
      </c>
      <c r="AQ7" s="65">
        <f t="shared" si="16"/>
        <v>96.9</v>
      </c>
      <c r="AR7" s="65"/>
      <c r="AS7" s="65">
        <f>AS8</f>
        <v>98.3</v>
      </c>
      <c r="AT7" s="65">
        <f t="shared" ref="AT7:BB7" si="17">AT8</f>
        <v>88</v>
      </c>
      <c r="AU7" s="65">
        <f t="shared" si="17"/>
        <v>98.4</v>
      </c>
      <c r="AV7" s="65">
        <f t="shared" si="17"/>
        <v>99.3</v>
      </c>
      <c r="AW7" s="65">
        <f t="shared" si="17"/>
        <v>99.1</v>
      </c>
      <c r="AX7" s="65">
        <f t="shared" si="17"/>
        <v>86.2</v>
      </c>
      <c r="AY7" s="65">
        <f t="shared" si="17"/>
        <v>85.7</v>
      </c>
      <c r="AZ7" s="65">
        <f t="shared" si="17"/>
        <v>85.9</v>
      </c>
      <c r="BA7" s="65">
        <f t="shared" si="17"/>
        <v>86</v>
      </c>
      <c r="BB7" s="65">
        <f t="shared" si="17"/>
        <v>86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81.599999999999994</v>
      </c>
      <c r="BJ7" s="65">
        <f t="shared" si="18"/>
        <v>84.7</v>
      </c>
      <c r="BK7" s="65">
        <f t="shared" si="18"/>
        <v>86.8</v>
      </c>
      <c r="BL7" s="65">
        <f t="shared" si="18"/>
        <v>90.8</v>
      </c>
      <c r="BM7" s="65">
        <f t="shared" si="18"/>
        <v>81.900000000000006</v>
      </c>
      <c r="BN7" s="65"/>
      <c r="BO7" s="65">
        <f>BO8</f>
        <v>85.5</v>
      </c>
      <c r="BP7" s="65">
        <f t="shared" ref="BP7:BX7" si="19">BP8</f>
        <v>84</v>
      </c>
      <c r="BQ7" s="65">
        <f t="shared" si="19"/>
        <v>87.3</v>
      </c>
      <c r="BR7" s="65">
        <f t="shared" si="19"/>
        <v>86.3</v>
      </c>
      <c r="BS7" s="65">
        <f t="shared" si="19"/>
        <v>86.7</v>
      </c>
      <c r="BT7" s="65">
        <f t="shared" si="19"/>
        <v>69.8</v>
      </c>
      <c r="BU7" s="65">
        <f t="shared" si="19"/>
        <v>71.2</v>
      </c>
      <c r="BV7" s="65">
        <f t="shared" si="19"/>
        <v>73</v>
      </c>
      <c r="BW7" s="65">
        <f t="shared" si="19"/>
        <v>72.099999999999994</v>
      </c>
      <c r="BX7" s="65">
        <f t="shared" si="19"/>
        <v>72.900000000000006</v>
      </c>
      <c r="BY7" s="65"/>
      <c r="BZ7" s="66">
        <f>BZ8</f>
        <v>44961</v>
      </c>
      <c r="CA7" s="66">
        <f t="shared" ref="CA7:CI7" si="20">CA8</f>
        <v>46616</v>
      </c>
      <c r="CB7" s="66">
        <f t="shared" si="20"/>
        <v>45454</v>
      </c>
      <c r="CC7" s="66">
        <f t="shared" si="20"/>
        <v>48811</v>
      </c>
      <c r="CD7" s="66">
        <f t="shared" si="20"/>
        <v>48782</v>
      </c>
      <c r="CE7" s="66">
        <f t="shared" si="20"/>
        <v>45085</v>
      </c>
      <c r="CF7" s="66">
        <f t="shared" si="20"/>
        <v>44825</v>
      </c>
      <c r="CG7" s="66">
        <f t="shared" si="20"/>
        <v>45494</v>
      </c>
      <c r="CH7" s="66">
        <f t="shared" si="20"/>
        <v>47924</v>
      </c>
      <c r="CI7" s="66">
        <f t="shared" si="20"/>
        <v>48807</v>
      </c>
      <c r="CJ7" s="65"/>
      <c r="CK7" s="66">
        <f>CK8</f>
        <v>19562</v>
      </c>
      <c r="CL7" s="66">
        <f t="shared" ref="CL7:CT7" si="21">CL8</f>
        <v>20134</v>
      </c>
      <c r="CM7" s="66">
        <f t="shared" si="21"/>
        <v>20884</v>
      </c>
      <c r="CN7" s="66">
        <f t="shared" si="21"/>
        <v>20355</v>
      </c>
      <c r="CO7" s="66">
        <f t="shared" si="21"/>
        <v>21303</v>
      </c>
      <c r="CP7" s="66">
        <f t="shared" si="21"/>
        <v>11881</v>
      </c>
      <c r="CQ7" s="66">
        <f t="shared" si="21"/>
        <v>12023</v>
      </c>
      <c r="CR7" s="66">
        <f t="shared" si="21"/>
        <v>12309</v>
      </c>
      <c r="CS7" s="66">
        <f t="shared" si="21"/>
        <v>12502</v>
      </c>
      <c r="CT7" s="66">
        <f t="shared" si="21"/>
        <v>12970</v>
      </c>
      <c r="CU7" s="65"/>
      <c r="CV7" s="65">
        <f>CV8</f>
        <v>44.4</v>
      </c>
      <c r="CW7" s="65">
        <f t="shared" ref="CW7:DE7" si="22">CW8</f>
        <v>56.2</v>
      </c>
      <c r="CX7" s="65">
        <f t="shared" si="22"/>
        <v>45.2</v>
      </c>
      <c r="CY7" s="65">
        <f t="shared" si="22"/>
        <v>44</v>
      </c>
      <c r="CZ7" s="65">
        <f t="shared" si="22"/>
        <v>44.9</v>
      </c>
      <c r="DA7" s="65">
        <f t="shared" si="22"/>
        <v>58.3</v>
      </c>
      <c r="DB7" s="65">
        <f t="shared" si="22"/>
        <v>59.7</v>
      </c>
      <c r="DC7" s="65">
        <f t="shared" si="22"/>
        <v>59</v>
      </c>
      <c r="DD7" s="65">
        <f t="shared" si="22"/>
        <v>59.4</v>
      </c>
      <c r="DE7" s="65">
        <f t="shared" si="22"/>
        <v>59.9</v>
      </c>
      <c r="DF7" s="65"/>
      <c r="DG7" s="65">
        <f>DG8</f>
        <v>40.299999999999997</v>
      </c>
      <c r="DH7" s="65">
        <f t="shared" ref="DH7:DP7" si="23">DH8</f>
        <v>39.700000000000003</v>
      </c>
      <c r="DI7" s="65">
        <f t="shared" si="23"/>
        <v>38.799999999999997</v>
      </c>
      <c r="DJ7" s="65">
        <f t="shared" si="23"/>
        <v>38.9</v>
      </c>
      <c r="DK7" s="65">
        <f t="shared" si="23"/>
        <v>39.5</v>
      </c>
      <c r="DL7" s="65">
        <f t="shared" si="23"/>
        <v>22</v>
      </c>
      <c r="DM7" s="65">
        <f t="shared" si="23"/>
        <v>20.9</v>
      </c>
      <c r="DN7" s="65">
        <f t="shared" si="23"/>
        <v>20.7</v>
      </c>
      <c r="DO7" s="65">
        <f t="shared" si="23"/>
        <v>20.6</v>
      </c>
      <c r="DP7" s="65">
        <f t="shared" si="23"/>
        <v>20.5</v>
      </c>
      <c r="DQ7" s="65"/>
      <c r="DR7" s="65">
        <f>DR8</f>
        <v>41.7</v>
      </c>
      <c r="DS7" s="65">
        <f t="shared" ref="DS7:EA7" si="24">DS8</f>
        <v>44.1</v>
      </c>
      <c r="DT7" s="65">
        <f t="shared" si="24"/>
        <v>45.1</v>
      </c>
      <c r="DU7" s="65">
        <f t="shared" si="24"/>
        <v>46.7</v>
      </c>
      <c r="DV7" s="65">
        <f t="shared" si="24"/>
        <v>48.3</v>
      </c>
      <c r="DW7" s="65">
        <f t="shared" si="24"/>
        <v>48.1</v>
      </c>
      <c r="DX7" s="65">
        <f t="shared" si="24"/>
        <v>44.7</v>
      </c>
      <c r="DY7" s="65">
        <f t="shared" si="24"/>
        <v>46.9</v>
      </c>
      <c r="DZ7" s="65">
        <f t="shared" si="24"/>
        <v>48.6</v>
      </c>
      <c r="EA7" s="65">
        <f t="shared" si="24"/>
        <v>50.8</v>
      </c>
      <c r="EB7" s="65"/>
      <c r="EC7" s="65">
        <f>EC8</f>
        <v>70.8</v>
      </c>
      <c r="ED7" s="65">
        <f t="shared" ref="ED7:EL7" si="25">ED8</f>
        <v>73.3</v>
      </c>
      <c r="EE7" s="65">
        <f t="shared" si="25"/>
        <v>70.8</v>
      </c>
      <c r="EF7" s="65">
        <f t="shared" si="25"/>
        <v>70.3</v>
      </c>
      <c r="EG7" s="65">
        <f t="shared" si="25"/>
        <v>70.7</v>
      </c>
      <c r="EH7" s="65">
        <f t="shared" si="25"/>
        <v>66.5</v>
      </c>
      <c r="EI7" s="65">
        <f t="shared" si="25"/>
        <v>64.2</v>
      </c>
      <c r="EJ7" s="65">
        <f t="shared" si="25"/>
        <v>67.3</v>
      </c>
      <c r="EK7" s="65">
        <f t="shared" si="25"/>
        <v>70.099999999999994</v>
      </c>
      <c r="EL7" s="65">
        <f t="shared" si="25"/>
        <v>72.599999999999994</v>
      </c>
      <c r="EM7" s="65"/>
      <c r="EN7" s="66">
        <f>EN8</f>
        <v>48220801</v>
      </c>
      <c r="EO7" s="66">
        <f t="shared" ref="EO7:EW7" si="26">EO8</f>
        <v>48752752</v>
      </c>
      <c r="EP7" s="66">
        <f t="shared" si="26"/>
        <v>49575019</v>
      </c>
      <c r="EQ7" s="66">
        <f t="shared" si="26"/>
        <v>49749922</v>
      </c>
      <c r="ER7" s="66">
        <f t="shared" si="26"/>
        <v>49835782</v>
      </c>
      <c r="ES7" s="66">
        <f t="shared" si="26"/>
        <v>39301664</v>
      </c>
      <c r="ET7" s="66">
        <f t="shared" si="26"/>
        <v>41260555</v>
      </c>
      <c r="EU7" s="66">
        <f t="shared" si="26"/>
        <v>41975086</v>
      </c>
      <c r="EV7" s="66">
        <f t="shared" si="26"/>
        <v>43785070</v>
      </c>
      <c r="EW7" s="66">
        <f t="shared" si="26"/>
        <v>44436827</v>
      </c>
      <c r="EX7" s="66"/>
    </row>
    <row r="8" spans="1:154" s="67" customFormat="1" x14ac:dyDescent="0.15">
      <c r="A8" s="48"/>
      <c r="B8" s="68">
        <v>2019</v>
      </c>
      <c r="C8" s="68">
        <v>262030</v>
      </c>
      <c r="D8" s="68">
        <v>46</v>
      </c>
      <c r="E8" s="68">
        <v>6</v>
      </c>
      <c r="F8" s="68">
        <v>0</v>
      </c>
      <c r="G8" s="68">
        <v>1</v>
      </c>
      <c r="H8" s="68" t="s">
        <v>162</v>
      </c>
      <c r="I8" s="68" t="s">
        <v>163</v>
      </c>
      <c r="J8" s="68" t="s">
        <v>164</v>
      </c>
      <c r="K8" s="68" t="s">
        <v>165</v>
      </c>
      <c r="L8" s="68" t="s">
        <v>166</v>
      </c>
      <c r="M8" s="68" t="s">
        <v>167</v>
      </c>
      <c r="N8" s="68" t="s">
        <v>168</v>
      </c>
      <c r="O8" s="68" t="s">
        <v>169</v>
      </c>
      <c r="P8" s="68" t="s">
        <v>170</v>
      </c>
      <c r="Q8" s="69">
        <v>21</v>
      </c>
      <c r="R8" s="68" t="s">
        <v>171</v>
      </c>
      <c r="S8" s="68" t="s">
        <v>172</v>
      </c>
      <c r="T8" s="68" t="s">
        <v>173</v>
      </c>
      <c r="U8" s="69">
        <v>33212</v>
      </c>
      <c r="V8" s="69">
        <v>17662</v>
      </c>
      <c r="W8" s="68" t="s">
        <v>174</v>
      </c>
      <c r="X8" s="70" t="s">
        <v>175</v>
      </c>
      <c r="Y8" s="69">
        <v>206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206</v>
      </c>
      <c r="AE8" s="69">
        <v>206</v>
      </c>
      <c r="AF8" s="69" t="s">
        <v>38</v>
      </c>
      <c r="AG8" s="69">
        <v>206</v>
      </c>
      <c r="AH8" s="71">
        <v>100.5</v>
      </c>
      <c r="AI8" s="71">
        <v>89.7</v>
      </c>
      <c r="AJ8" s="71">
        <v>99.9</v>
      </c>
      <c r="AK8" s="71">
        <v>100.4</v>
      </c>
      <c r="AL8" s="71">
        <v>100.4</v>
      </c>
      <c r="AM8" s="71">
        <v>96.6</v>
      </c>
      <c r="AN8" s="71">
        <v>96.2</v>
      </c>
      <c r="AO8" s="71">
        <v>97.2</v>
      </c>
      <c r="AP8" s="71">
        <v>97.5</v>
      </c>
      <c r="AQ8" s="71">
        <v>96.9</v>
      </c>
      <c r="AR8" s="71">
        <v>98.2</v>
      </c>
      <c r="AS8" s="71">
        <v>98.3</v>
      </c>
      <c r="AT8" s="71">
        <v>88</v>
      </c>
      <c r="AU8" s="71">
        <v>98.4</v>
      </c>
      <c r="AV8" s="71">
        <v>99.3</v>
      </c>
      <c r="AW8" s="71">
        <v>99.1</v>
      </c>
      <c r="AX8" s="71">
        <v>86.2</v>
      </c>
      <c r="AY8" s="71">
        <v>85.7</v>
      </c>
      <c r="AZ8" s="71">
        <v>85.9</v>
      </c>
      <c r="BA8" s="71">
        <v>86</v>
      </c>
      <c r="BB8" s="71">
        <v>86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81.599999999999994</v>
      </c>
      <c r="BJ8" s="72">
        <v>84.7</v>
      </c>
      <c r="BK8" s="72">
        <v>86.8</v>
      </c>
      <c r="BL8" s="72">
        <v>90.8</v>
      </c>
      <c r="BM8" s="72">
        <v>81.900000000000006</v>
      </c>
      <c r="BN8" s="72">
        <v>59.6</v>
      </c>
      <c r="BO8" s="71">
        <v>85.5</v>
      </c>
      <c r="BP8" s="71">
        <v>84</v>
      </c>
      <c r="BQ8" s="71">
        <v>87.3</v>
      </c>
      <c r="BR8" s="71">
        <v>86.3</v>
      </c>
      <c r="BS8" s="71">
        <v>86.7</v>
      </c>
      <c r="BT8" s="71">
        <v>69.8</v>
      </c>
      <c r="BU8" s="71">
        <v>71.2</v>
      </c>
      <c r="BV8" s="71">
        <v>73</v>
      </c>
      <c r="BW8" s="71">
        <v>72.099999999999994</v>
      </c>
      <c r="BX8" s="71">
        <v>72.900000000000006</v>
      </c>
      <c r="BY8" s="71">
        <v>74.7</v>
      </c>
      <c r="BZ8" s="72">
        <v>44961</v>
      </c>
      <c r="CA8" s="72">
        <v>46616</v>
      </c>
      <c r="CB8" s="72">
        <v>45454</v>
      </c>
      <c r="CC8" s="72">
        <v>48811</v>
      </c>
      <c r="CD8" s="72">
        <v>48782</v>
      </c>
      <c r="CE8" s="72">
        <v>45085</v>
      </c>
      <c r="CF8" s="72">
        <v>44825</v>
      </c>
      <c r="CG8" s="72">
        <v>45494</v>
      </c>
      <c r="CH8" s="72">
        <v>47924</v>
      </c>
      <c r="CI8" s="72">
        <v>48807</v>
      </c>
      <c r="CJ8" s="71">
        <v>53621</v>
      </c>
      <c r="CK8" s="72">
        <v>19562</v>
      </c>
      <c r="CL8" s="72">
        <v>20134</v>
      </c>
      <c r="CM8" s="72">
        <v>20884</v>
      </c>
      <c r="CN8" s="72">
        <v>20355</v>
      </c>
      <c r="CO8" s="72">
        <v>21303</v>
      </c>
      <c r="CP8" s="72">
        <v>11881</v>
      </c>
      <c r="CQ8" s="72">
        <v>12023</v>
      </c>
      <c r="CR8" s="72">
        <v>12309</v>
      </c>
      <c r="CS8" s="72">
        <v>12502</v>
      </c>
      <c r="CT8" s="72">
        <v>12970</v>
      </c>
      <c r="CU8" s="71">
        <v>15586</v>
      </c>
      <c r="CV8" s="72">
        <v>44.4</v>
      </c>
      <c r="CW8" s="72">
        <v>56.2</v>
      </c>
      <c r="CX8" s="72">
        <v>45.2</v>
      </c>
      <c r="CY8" s="72">
        <v>44</v>
      </c>
      <c r="CZ8" s="72">
        <v>44.9</v>
      </c>
      <c r="DA8" s="72">
        <v>58.3</v>
      </c>
      <c r="DB8" s="72">
        <v>59.7</v>
      </c>
      <c r="DC8" s="72">
        <v>59</v>
      </c>
      <c r="DD8" s="72">
        <v>59.4</v>
      </c>
      <c r="DE8" s="72">
        <v>59.9</v>
      </c>
      <c r="DF8" s="72">
        <v>54.6</v>
      </c>
      <c r="DG8" s="72">
        <v>40.299999999999997</v>
      </c>
      <c r="DH8" s="72">
        <v>39.700000000000003</v>
      </c>
      <c r="DI8" s="72">
        <v>38.799999999999997</v>
      </c>
      <c r="DJ8" s="72">
        <v>38.9</v>
      </c>
      <c r="DK8" s="72">
        <v>39.5</v>
      </c>
      <c r="DL8" s="72">
        <v>22</v>
      </c>
      <c r="DM8" s="72">
        <v>20.9</v>
      </c>
      <c r="DN8" s="72">
        <v>20.7</v>
      </c>
      <c r="DO8" s="72">
        <v>20.6</v>
      </c>
      <c r="DP8" s="72">
        <v>20.5</v>
      </c>
      <c r="DQ8" s="72">
        <v>25</v>
      </c>
      <c r="DR8" s="71">
        <v>41.7</v>
      </c>
      <c r="DS8" s="71">
        <v>44.1</v>
      </c>
      <c r="DT8" s="71">
        <v>45.1</v>
      </c>
      <c r="DU8" s="71">
        <v>46.7</v>
      </c>
      <c r="DV8" s="71">
        <v>48.3</v>
      </c>
      <c r="DW8" s="71">
        <v>48.1</v>
      </c>
      <c r="DX8" s="71">
        <v>44.7</v>
      </c>
      <c r="DY8" s="71">
        <v>46.9</v>
      </c>
      <c r="DZ8" s="71">
        <v>48.6</v>
      </c>
      <c r="EA8" s="71">
        <v>50.8</v>
      </c>
      <c r="EB8" s="71">
        <v>53.5</v>
      </c>
      <c r="EC8" s="71">
        <v>70.8</v>
      </c>
      <c r="ED8" s="71">
        <v>73.3</v>
      </c>
      <c r="EE8" s="71">
        <v>70.8</v>
      </c>
      <c r="EF8" s="71">
        <v>70.3</v>
      </c>
      <c r="EG8" s="71">
        <v>70.7</v>
      </c>
      <c r="EH8" s="71">
        <v>66.5</v>
      </c>
      <c r="EI8" s="71">
        <v>64.2</v>
      </c>
      <c r="EJ8" s="71">
        <v>67.3</v>
      </c>
      <c r="EK8" s="71">
        <v>70.099999999999994</v>
      </c>
      <c r="EL8" s="71">
        <v>72.599999999999994</v>
      </c>
      <c r="EM8" s="71">
        <v>70</v>
      </c>
      <c r="EN8" s="72">
        <v>48220801</v>
      </c>
      <c r="EO8" s="72">
        <v>48752752</v>
      </c>
      <c r="EP8" s="72">
        <v>49575019</v>
      </c>
      <c r="EQ8" s="72">
        <v>49749922</v>
      </c>
      <c r="ER8" s="72">
        <v>49835782</v>
      </c>
      <c r="ES8" s="72">
        <v>39301664</v>
      </c>
      <c r="ET8" s="72">
        <v>41260555</v>
      </c>
      <c r="EU8" s="72">
        <v>41975086</v>
      </c>
      <c r="EV8" s="72">
        <v>43785070</v>
      </c>
      <c r="EW8" s="72">
        <v>44436827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176</v>
      </c>
      <c r="C10" s="77" t="s">
        <v>177</v>
      </c>
      <c r="D10" s="77" t="s">
        <v>178</v>
      </c>
      <c r="E10" s="77" t="s">
        <v>179</v>
      </c>
      <c r="F10" s="77" t="s">
        <v>180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恵梨</dc:creator>
  <cp:lastModifiedBy> </cp:lastModifiedBy>
  <cp:lastPrinted>2021-01-23T02:24:12Z</cp:lastPrinted>
  <dcterms:created xsi:type="dcterms:W3CDTF">2021-01-23T02:27:53Z</dcterms:created>
  <dcterms:modified xsi:type="dcterms:W3CDTF">2021-01-23T02:27:53Z</dcterms:modified>
</cp:coreProperties>
</file>