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２年度\01表の分析\03 市→府\03 舞鶴市○\08 特地下水\ぼつ\"/>
    </mc:Choice>
  </mc:AlternateContent>
  <xr:revisionPtr revIDLastSave="0" documentId="13_ncr:1_{B65A3782-6FD6-4585-BE29-F2E698B33A81}" xr6:coauthVersionLast="36" xr6:coauthVersionMax="36" xr10:uidLastSave="{00000000-0000-0000-0000-000000000000}"/>
  <workbookProtection workbookAlgorithmName="SHA-512" workbookHashValue="F5BhWmJRBLuosgf8GydarE7+OkoWJWNTZbrVNxo73rzN5L2zAt7U4/z9T17u0FrNxomfFjsUg2byq7IGRDjmVg==" workbookSaltValue="VgzotcKDc4mpn2yWDCxafw==" workbookSpinCount="100000" lockStructure="1"/>
  <bookViews>
    <workbookView xWindow="0" yWindow="0" windowWidth="19200" windowHeight="61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L10" i="4"/>
  <c r="AD10" i="4"/>
  <c r="W10" i="4"/>
  <c r="P10" i="4"/>
  <c r="B10" i="4"/>
  <c r="BB8" i="4"/>
  <c r="AT8" i="4"/>
  <c r="AD8" i="4"/>
  <c r="W8" i="4"/>
  <c r="I8" i="4"/>
  <c r="B8" i="4"/>
  <c r="B6" i="4"/>
</calcChain>
</file>

<file path=xl/sharedStrings.xml><?xml version="1.0" encoding="utf-8"?>
<sst xmlns="http://schemas.openxmlformats.org/spreadsheetml/2006/main" count="307" uniqueCount="116">
  <si>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</si>
  <si>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</si>
  <si>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</si>
  <si>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</si>
  <si>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</si>
  <si>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</si>
  <si>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</si>
  <si>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</si>
  <si>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</si>
  <si>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</si>
  <si>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</si>
  <si>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</si>
  <si>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</si>
  <si>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</si>
  <si>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</si>
  <si>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</si>
  <si>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</si>
  <si>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</si>
  <si>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</si>
  <si>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</si>
  <si>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</si>
  <si>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</si>
  <si>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</si>
  <si>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</si>
  <si>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</si>
  <si>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</si>
  <si>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</si>
  <si>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</si>
  <si>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</si>
  <si>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</si>
  <si>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</si>
  <si>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</si>
  <si>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</si>
  <si>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</si>
  <si>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</si>
  <si>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</si>
  <si>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</si>
  <si>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</si>
  <si>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</si>
  <si>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</si>
  <si>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</si>
  <si>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</si>
  <si>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</si>
  <si>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</si>
  <si>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</si>
  <si>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</si>
  <si>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</si>
  <si>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</si>
  <si>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</si>
  <si>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</si>
  <si>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</si>
  <si>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</si>
  <si>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</si>
  <si>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</si>
  <si>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</si>
  <si>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</si>
  <si>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</si>
  <si>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</si>
  <si>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</si>
  <si>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</si>
  <si>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</si>
  <si>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</si>
  <si>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</si>
  <si>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</si>
  <si>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</si>
  <si>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</si>
  <si>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</si>
  <si>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</si>
  <si>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</si>
  <si>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</si>
  <si>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</si>
  <si>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</si>
  <si>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</si>
  <si>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</si>
  <si>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</si>
  <si>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</si>
  <si>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</si>
  <si>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</si>
  <si>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</si>
  <si>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</si>
  <si>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</si>
  <si>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</si>
  <si>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</si>
  <si>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</si>
  <si>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</si>
  <si>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</si>
  <si>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</si>
  <si>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</si>
  <si>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</si>
  <si>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</si>
  <si>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</si>
  <si>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</si>
  <si>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</si>
  <si>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</si>
  <si>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</si>
  <si>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</si>
  <si>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舞鶴市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</si>
  <si>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</si>
  <si>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</si>
  <si>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</si>
  <si>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</si>
  <si>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</si>
  <si>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</si>
  <si>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</si>
  <si>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</si>
  <si>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</si>
  <si>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</si>
  <si>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</si>
  <si>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</si>
  <si>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</si>
  <si>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</si>
  <si>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</si>
  <si>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</si>
  <si>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法適用後２年しか経過しておらず、①有形固定資産減価償却率は低い状況です。また、集合処理ではなく管渠は存在しないので、②管渠老朽化率、③管渠改善化率は0%となっています。</t>
    <phoneticPr fontId="4"/>
  </si>
  <si>
    <t>　合併処理浄化槽事業は、集合処理区域以外の区域で事業を行うものであり、今後も水洗化を推進する上で継続的に新規事業を実施していくこととしています。しかしながら、人口減少等により、使用料収入は減少傾向にあると見込まれ、大変厳しい経営状況にあることから、10年間の中期経営計画である経営戦略を策定し、状況の変化にも対応しつつ、この計画を着実に実施することにより、持続可能な経営を実現していくこととしています。</t>
    <phoneticPr fontId="4"/>
  </si>
  <si>
    <t>　本市の下水道は、各事業（公共下水、特定環境保全公共下水、農業集落排水、漁業集落排水、合併処理浄化槽）を一体的に経営しており、経費の一部は按分等により算出して経営比較分析表を算出しています。また、平成30年度に地方公営企業法を適用したことから、令和元年度は、適用後２年目の決算であり、それ以前の数値は比較対象としていません。
　合併処理浄化槽事業（特定地域生活排水処理）については、集合処理区域以外の地区で事業を実施していますが、⑥汚水処理原価は高くなる傾向にありますが、類似団体平均と比べても高い状況にあります。⑦施設利用率、⑧水洗化率は、類似団体平均と同程度となっていますが、⑤経費回収率は、40％に満たず、一般会計からの繰入により、経常収支比率は100％を若干超えている状況です。
　④企業債残高対事業規模比率については、一般会計負担額の算出方法を法適用企業のものに訂正をした結果、昨年度に比べ2.6倍の数値となっており、類似団体に比べて非常に高い数値となっています。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</si>
</sst>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47-478F-A166-85DF81B91B3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947-478F-A166-85DF81B91B3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44.28</c:v>
                </c:pt>
                <c:pt idx="4">
                  <c:v>45.79</c:v>
                </c:pt>
              </c:numCache>
            </c:numRef>
          </c:val>
          <c:extLst>
            <c:ext xmlns:c16="http://schemas.microsoft.com/office/drawing/2014/chart" uri="{C3380CC4-5D6E-409C-BE32-E72D297353CC}">
              <c16:uniqueId val="{00000000-AB4C-4D96-B27C-C45F177996B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54.93</c:v>
                </c:pt>
                <c:pt idx="4">
                  <c:v>55.96</c:v>
                </c:pt>
              </c:numCache>
            </c:numRef>
          </c:val>
          <c:smooth val="0"/>
          <c:extLst>
            <c:ext xmlns:c16="http://schemas.microsoft.com/office/drawing/2014/chart" uri="{C3380CC4-5D6E-409C-BE32-E72D297353CC}">
              <c16:uniqueId val="{00000001-AB4C-4D96-B27C-C45F177996B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62.98</c:v>
                </c:pt>
                <c:pt idx="4">
                  <c:v>65.44</c:v>
                </c:pt>
              </c:numCache>
            </c:numRef>
          </c:val>
          <c:extLst>
            <c:ext xmlns:c16="http://schemas.microsoft.com/office/drawing/2014/chart" uri="{C3380CC4-5D6E-409C-BE32-E72D297353CC}">
              <c16:uniqueId val="{00000000-6EE6-4C7E-A172-F6E8B06E39F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65.569999999999993</c:v>
                </c:pt>
                <c:pt idx="4">
                  <c:v>60.12</c:v>
                </c:pt>
              </c:numCache>
            </c:numRef>
          </c:val>
          <c:smooth val="0"/>
          <c:extLst>
            <c:ext xmlns:c16="http://schemas.microsoft.com/office/drawing/2014/chart" uri="{C3380CC4-5D6E-409C-BE32-E72D297353CC}">
              <c16:uniqueId val="{00000001-6EE6-4C7E-A172-F6E8B06E39F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100.49</c:v>
                </c:pt>
                <c:pt idx="4">
                  <c:v>110.64</c:v>
                </c:pt>
              </c:numCache>
            </c:numRef>
          </c:val>
          <c:extLst>
            <c:ext xmlns:c16="http://schemas.microsoft.com/office/drawing/2014/chart" uri="{C3380CC4-5D6E-409C-BE32-E72D297353CC}">
              <c16:uniqueId val="{00000000-5022-4FC6-8981-E30EB0C055A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90.02</c:v>
                </c:pt>
                <c:pt idx="4">
                  <c:v>93.76</c:v>
                </c:pt>
              </c:numCache>
            </c:numRef>
          </c:val>
          <c:smooth val="0"/>
          <c:extLst>
            <c:ext xmlns:c16="http://schemas.microsoft.com/office/drawing/2014/chart" uri="{C3380CC4-5D6E-409C-BE32-E72D297353CC}">
              <c16:uniqueId val="{00000001-5022-4FC6-8981-E30EB0C055A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4.12</c:v>
                </c:pt>
                <c:pt idx="4">
                  <c:v>8.06</c:v>
                </c:pt>
              </c:numCache>
            </c:numRef>
          </c:val>
          <c:extLst>
            <c:ext xmlns:c16="http://schemas.microsoft.com/office/drawing/2014/chart" uri="{C3380CC4-5D6E-409C-BE32-E72D297353CC}">
              <c16:uniqueId val="{00000000-18AD-465E-A554-EDC9CE03FDC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16.41</c:v>
                </c:pt>
                <c:pt idx="4">
                  <c:v>16.63</c:v>
                </c:pt>
              </c:numCache>
            </c:numRef>
          </c:val>
          <c:smooth val="0"/>
          <c:extLst>
            <c:ext xmlns:c16="http://schemas.microsoft.com/office/drawing/2014/chart" uri="{C3380CC4-5D6E-409C-BE32-E72D297353CC}">
              <c16:uniqueId val="{00000001-18AD-465E-A554-EDC9CE03FDC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AF-42E0-BFDF-139EF5AF80A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8AF-42E0-BFDF-139EF5AF80A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154.41999999999999</c:v>
                </c:pt>
                <c:pt idx="4">
                  <c:v>102.25</c:v>
                </c:pt>
              </c:numCache>
            </c:numRef>
          </c:val>
          <c:extLst>
            <c:ext xmlns:c16="http://schemas.microsoft.com/office/drawing/2014/chart" uri="{C3380CC4-5D6E-409C-BE32-E72D297353CC}">
              <c16:uniqueId val="{00000000-6B74-4207-92DB-9C4AC3AC9ED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221.28</c:v>
                </c:pt>
                <c:pt idx="4">
                  <c:v>173.09</c:v>
                </c:pt>
              </c:numCache>
            </c:numRef>
          </c:val>
          <c:smooth val="0"/>
          <c:extLst>
            <c:ext xmlns:c16="http://schemas.microsoft.com/office/drawing/2014/chart" uri="{C3380CC4-5D6E-409C-BE32-E72D297353CC}">
              <c16:uniqueId val="{00000001-6B74-4207-92DB-9C4AC3AC9ED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102.12</c:v>
                </c:pt>
                <c:pt idx="4">
                  <c:v>188.09</c:v>
                </c:pt>
              </c:numCache>
            </c:numRef>
          </c:val>
          <c:extLst>
            <c:ext xmlns:c16="http://schemas.microsoft.com/office/drawing/2014/chart" uri="{C3380CC4-5D6E-409C-BE32-E72D297353CC}">
              <c16:uniqueId val="{00000000-E082-4BEE-A5DC-DB990563C6F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113.42</c:v>
                </c:pt>
                <c:pt idx="4">
                  <c:v>117.39</c:v>
                </c:pt>
              </c:numCache>
            </c:numRef>
          </c:val>
          <c:smooth val="0"/>
          <c:extLst>
            <c:ext xmlns:c16="http://schemas.microsoft.com/office/drawing/2014/chart" uri="{C3380CC4-5D6E-409C-BE32-E72D297353CC}">
              <c16:uniqueId val="{00000001-E082-4BEE-A5DC-DB990563C6F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285.75</c:v>
                </c:pt>
                <c:pt idx="4">
                  <c:v>749.75</c:v>
                </c:pt>
              </c:numCache>
            </c:numRef>
          </c:val>
          <c:extLst>
            <c:ext xmlns:c16="http://schemas.microsoft.com/office/drawing/2014/chart" uri="{C3380CC4-5D6E-409C-BE32-E72D297353CC}">
              <c16:uniqueId val="{00000000-836F-480C-A9AB-1293B40158F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386.46</c:v>
                </c:pt>
                <c:pt idx="4">
                  <c:v>421.25</c:v>
                </c:pt>
              </c:numCache>
            </c:numRef>
          </c:val>
          <c:smooth val="0"/>
          <c:extLst>
            <c:ext xmlns:c16="http://schemas.microsoft.com/office/drawing/2014/chart" uri="{C3380CC4-5D6E-409C-BE32-E72D297353CC}">
              <c16:uniqueId val="{00000001-836F-480C-A9AB-1293B40158F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33.270000000000003</c:v>
                </c:pt>
                <c:pt idx="4">
                  <c:v>36.08</c:v>
                </c:pt>
              </c:numCache>
            </c:numRef>
          </c:val>
          <c:extLst>
            <c:ext xmlns:c16="http://schemas.microsoft.com/office/drawing/2014/chart" uri="{C3380CC4-5D6E-409C-BE32-E72D297353CC}">
              <c16:uniqueId val="{00000000-D2D2-4110-9964-12E8D897E30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55.85</c:v>
                </c:pt>
                <c:pt idx="4">
                  <c:v>53.23</c:v>
                </c:pt>
              </c:numCache>
            </c:numRef>
          </c:val>
          <c:smooth val="0"/>
          <c:extLst>
            <c:ext xmlns:c16="http://schemas.microsoft.com/office/drawing/2014/chart" uri="{C3380CC4-5D6E-409C-BE32-E72D297353CC}">
              <c16:uniqueId val="{00000001-D2D2-4110-9964-12E8D897E30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395.49</c:v>
                </c:pt>
                <c:pt idx="4">
                  <c:v>363.83</c:v>
                </c:pt>
              </c:numCache>
            </c:numRef>
          </c:val>
          <c:extLst>
            <c:ext xmlns:c16="http://schemas.microsoft.com/office/drawing/2014/chart" uri="{C3380CC4-5D6E-409C-BE32-E72D297353CC}">
              <c16:uniqueId val="{00000000-35FE-43D2-B6C0-CA642BD90F3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287.91000000000003</c:v>
                </c:pt>
                <c:pt idx="4">
                  <c:v>283.3</c:v>
                </c:pt>
              </c:numCache>
            </c:numRef>
          </c:val>
          <c:smooth val="0"/>
          <c:extLst>
            <c:ext xmlns:c16="http://schemas.microsoft.com/office/drawing/2014/chart" uri="{C3380CC4-5D6E-409C-BE32-E72D297353CC}">
              <c16:uniqueId val="{00000001-35FE-43D2-B6C0-CA642BD90F3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【144.21】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【103.18】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4" zoomScale="70" zoomScaleNormal="7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京都府　舞鶴市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tr">
        <f>データ!$M$6</f>
        <v>非設置</v>
      </c>
      <c r="AE8" s="73"/>
      <c r="AF8" s="73"/>
      <c r="AG8" s="73"/>
      <c r="AH8" s="73"/>
      <c r="AI8" s="73"/>
      <c r="AJ8" s="73"/>
      <c r="AK8" s="3"/>
      <c r="AL8" s="69">
        <f>データ!S6</f>
        <v>81963</v>
      </c>
      <c r="AM8" s="69"/>
      <c r="AN8" s="69"/>
      <c r="AO8" s="69"/>
      <c r="AP8" s="69"/>
      <c r="AQ8" s="69"/>
      <c r="AR8" s="69"/>
      <c r="AS8" s="69"/>
      <c r="AT8" s="68">
        <f>データ!T6</f>
        <v>342.13</v>
      </c>
      <c r="AU8" s="68"/>
      <c r="AV8" s="68"/>
      <c r="AW8" s="68"/>
      <c r="AX8" s="68"/>
      <c r="AY8" s="68"/>
      <c r="AZ8" s="68"/>
      <c r="BA8" s="68"/>
      <c r="BB8" s="68">
        <f>データ!U6</f>
        <v>239.57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74.88</v>
      </c>
      <c r="J10" s="68"/>
      <c r="K10" s="68"/>
      <c r="L10" s="68"/>
      <c r="M10" s="68"/>
      <c r="N10" s="68"/>
      <c r="O10" s="68"/>
      <c r="P10" s="68">
        <f>データ!P6</f>
        <v>4.26</v>
      </c>
      <c r="Q10" s="68"/>
      <c r="R10" s="68"/>
      <c r="S10" s="68"/>
      <c r="T10" s="68"/>
      <c r="U10" s="68"/>
      <c r="V10" s="68"/>
      <c r="W10" s="68">
        <f>データ!Q6</f>
        <v>100</v>
      </c>
      <c r="X10" s="68"/>
      <c r="Y10" s="68"/>
      <c r="Z10" s="68"/>
      <c r="AA10" s="68"/>
      <c r="AB10" s="68"/>
      <c r="AC10" s="68"/>
      <c r="AD10" s="69">
        <f>データ!R6</f>
        <v>2772</v>
      </c>
      <c r="AE10" s="69"/>
      <c r="AF10" s="69"/>
      <c r="AG10" s="69"/>
      <c r="AH10" s="69"/>
      <c r="AI10" s="69"/>
      <c r="AJ10" s="69"/>
      <c r="AK10" s="2"/>
      <c r="AL10" s="69">
        <f>データ!V6</f>
        <v>3446</v>
      </c>
      <c r="AM10" s="69"/>
      <c r="AN10" s="69"/>
      <c r="AO10" s="69"/>
      <c r="AP10" s="69"/>
      <c r="AQ10" s="69"/>
      <c r="AR10" s="69"/>
      <c r="AS10" s="69"/>
      <c r="AT10" s="68">
        <f>データ!W6</f>
        <v>0.38</v>
      </c>
      <c r="AU10" s="68"/>
      <c r="AV10" s="68"/>
      <c r="AW10" s="68"/>
      <c r="AX10" s="68"/>
      <c r="AY10" s="68"/>
      <c r="AZ10" s="68"/>
      <c r="BA10" s="68"/>
      <c r="BB10" s="68">
        <f>データ!X6</f>
        <v>9068.42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【95.06】</v>
      </c>
      <c r="F85" s="26" t="str">
        <f>データ!AT6</f>
        <v>【144.21】</v>
      </c>
      <c r="G85" s="26" t="str">
        <f>データ!BE6</f>
        <v>【103.18】</v>
      </c>
      <c r="H85" s="26" t="str">
        <f>データ!BP6</f>
        <v>【307.23】</v>
      </c>
      <c r="I85" s="26" t="str">
        <f>データ!CA6</f>
        <v>【59.98】</v>
      </c>
      <c r="J85" s="26" t="str">
        <f>データ!CL6</f>
        <v>【272.98】</v>
      </c>
      <c r="K85" s="26" t="str">
        <f>データ!CW6</f>
        <v>【58.71】</v>
      </c>
      <c r="L85" s="26" t="str">
        <f>データ!DH6</f>
        <v>【79.51】</v>
      </c>
      <c r="M85" s="26" t="str">
        <f>データ!DS6</f>
        <v>【20.31】</v>
      </c>
      <c r="N85" s="26" t="str">
        <f>データ!ED6</f>
        <v>【-】</v>
      </c>
      <c r="O85" s="26" t="str">
        <f>データ!EO6</f>
        <v>【-】</v>
      </c>
    </row>
  </sheetData>
  <sheetProtection algorithmName="SHA-512" hashValue="bfXxb3s6pnf3CigHR5iLhsAesfQHGRWEsVrVPO5jVRCQqMcDMxXeTou1CH0qfetJsj18FwQHc7D8j8Q8nO5urA==" saltValue="DWOkpyqod+ij00jIq0cYz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topLeftCell="DJ1" workbookViewId="0">
      <selection activeCell="DL7" sqref="DL7"/>
    </sheetView>
  </sheetViews>
  <sheetFormatPr defaultRowHeight="13" x14ac:dyDescent="0.2"/>
  <cols>
    <col min="2" max="144" width="11.9062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262021</v>
      </c>
      <c r="D6" s="33">
        <f t="shared" si="3"/>
        <v>46</v>
      </c>
      <c r="E6" s="33">
        <f t="shared" si="3"/>
        <v>18</v>
      </c>
      <c r="F6" s="33">
        <f t="shared" si="3"/>
        <v>0</v>
      </c>
      <c r="G6" s="33">
        <f t="shared" si="3"/>
        <v>0</v>
      </c>
      <c r="H6" s="33" t="str">
        <f t="shared" si="3"/>
        <v>京都府　舞鶴市</v>
      </c>
      <c r="I6" s="33" t="str">
        <f t="shared" si="3"/>
        <v>法適用</v>
      </c>
      <c r="J6" s="33" t="str">
        <f t="shared" si="3"/>
        <v>下水道事業</v>
      </c>
      <c r="K6" s="33" t="str">
        <f t="shared" si="3"/>
        <v>特定地域生活排水処理</v>
      </c>
      <c r="L6" s="33" t="str">
        <f t="shared" si="3"/>
        <v>K3</v>
      </c>
      <c r="M6" s="33" t="str">
        <f t="shared" si="3"/>
        <v>非設置</v>
      </c>
      <c r="N6" s="34" t="str">
        <f t="shared" si="3"/>
        <v>-</v>
      </c>
      <c r="O6" s="34">
        <f t="shared" si="3"/>
        <v>74.88</v>
      </c>
      <c r="P6" s="34">
        <f t="shared" si="3"/>
        <v>4.26</v>
      </c>
      <c r="Q6" s="34">
        <f t="shared" si="3"/>
        <v>100</v>
      </c>
      <c r="R6" s="34">
        <f t="shared" si="3"/>
        <v>2772</v>
      </c>
      <c r="S6" s="34">
        <f t="shared" si="3"/>
        <v>81963</v>
      </c>
      <c r="T6" s="34">
        <f t="shared" si="3"/>
        <v>342.13</v>
      </c>
      <c r="U6" s="34">
        <f t="shared" si="3"/>
        <v>239.57</v>
      </c>
      <c r="V6" s="34">
        <f t="shared" si="3"/>
        <v>3446</v>
      </c>
      <c r="W6" s="34">
        <f t="shared" si="3"/>
        <v>0.38</v>
      </c>
      <c r="X6" s="34">
        <f t="shared" si="3"/>
        <v>9068.42</v>
      </c>
      <c r="Y6" s="35" t="str">
        <f>IF(Y7="",NA(),Y7)</f>
        <v>-</v>
      </c>
      <c r="Z6" s="35" t="str">
        <f t="shared" ref="Z6:AH6" si="4">IF(Z7="",NA(),Z7)</f>
        <v>-</v>
      </c>
      <c r="AA6" s="35" t="str">
        <f t="shared" si="4"/>
        <v>-</v>
      </c>
      <c r="AB6" s="35">
        <f t="shared" si="4"/>
        <v>100.49</v>
      </c>
      <c r="AC6" s="35">
        <f t="shared" si="4"/>
        <v>110.64</v>
      </c>
      <c r="AD6" s="35" t="str">
        <f t="shared" si="4"/>
        <v>-</v>
      </c>
      <c r="AE6" s="35" t="str">
        <f t="shared" si="4"/>
        <v>-</v>
      </c>
      <c r="AF6" s="35" t="str">
        <f t="shared" si="4"/>
        <v>-</v>
      </c>
      <c r="AG6" s="35">
        <f t="shared" si="4"/>
        <v>90.02</v>
      </c>
      <c r="AH6" s="35">
        <f t="shared" si="4"/>
        <v>93.76</v>
      </c>
      <c r="AI6" s="34" t="str">
        <f>IF(AI7="","",IF(AI7="-","【-】","【"&amp;SUBSTITUTE(TEXT(AI7,"#,##0.00"),"-","△")&amp;"】"))</f>
        <v>【95.06】</v>
      </c>
      <c r="AJ6" s="35" t="str">
        <f>IF(AJ7="",NA(),AJ7)</f>
        <v>-</v>
      </c>
      <c r="AK6" s="35" t="str">
        <f t="shared" ref="AK6:AS6" si="5">IF(AK7="",NA(),AK7)</f>
        <v>-</v>
      </c>
      <c r="AL6" s="35" t="str">
        <f t="shared" si="5"/>
        <v>-</v>
      </c>
      <c r="AM6" s="35">
        <f t="shared" si="5"/>
        <v>154.41999999999999</v>
      </c>
      <c r="AN6" s="35">
        <f t="shared" si="5"/>
        <v>102.25</v>
      </c>
      <c r="AO6" s="35" t="str">
        <f t="shared" si="5"/>
        <v>-</v>
      </c>
      <c r="AP6" s="35" t="str">
        <f t="shared" si="5"/>
        <v>-</v>
      </c>
      <c r="AQ6" s="35" t="str">
        <f t="shared" si="5"/>
        <v>-</v>
      </c>
      <c r="AR6" s="35">
        <f t="shared" si="5"/>
        <v>221.28</v>
      </c>
      <c r="AS6" s="35">
        <f t="shared" si="5"/>
        <v>173.09</v>
      </c>
      <c r="AT6" s="34" t="str">
        <f>IF(AT7="","",IF(AT7="-","【-】","【"&amp;SUBSTITUTE(TEXT(AT7,"#,##0.00"),"-","△")&amp;"】"))</f>
        <v>【144.21】</v>
      </c>
      <c r="AU6" s="35" t="str">
        <f>IF(AU7="",NA(),AU7)</f>
        <v>-</v>
      </c>
      <c r="AV6" s="35" t="str">
        <f t="shared" ref="AV6:BD6" si="6">IF(AV7="",NA(),AV7)</f>
        <v>-</v>
      </c>
      <c r="AW6" s="35" t="str">
        <f t="shared" si="6"/>
        <v>-</v>
      </c>
      <c r="AX6" s="35">
        <f t="shared" si="6"/>
        <v>102.12</v>
      </c>
      <c r="AY6" s="35">
        <f t="shared" si="6"/>
        <v>188.09</v>
      </c>
      <c r="AZ6" s="35" t="str">
        <f t="shared" si="6"/>
        <v>-</v>
      </c>
      <c r="BA6" s="35" t="str">
        <f t="shared" si="6"/>
        <v>-</v>
      </c>
      <c r="BB6" s="35" t="str">
        <f t="shared" si="6"/>
        <v>-</v>
      </c>
      <c r="BC6" s="35">
        <f t="shared" si="6"/>
        <v>113.42</v>
      </c>
      <c r="BD6" s="35">
        <f t="shared" si="6"/>
        <v>117.39</v>
      </c>
      <c r="BE6" s="34" t="str">
        <f>IF(BE7="","",IF(BE7="-","【-】","【"&amp;SUBSTITUTE(TEXT(BE7,"#,##0.00"),"-","△")&amp;"】"))</f>
        <v>【103.18】</v>
      </c>
      <c r="BF6" s="35" t="str">
        <f>IF(BF7="",NA(),BF7)</f>
        <v>-</v>
      </c>
      <c r="BG6" s="35" t="str">
        <f t="shared" ref="BG6:BO6" si="7">IF(BG7="",NA(),BG7)</f>
        <v>-</v>
      </c>
      <c r="BH6" s="35" t="str">
        <f t="shared" si="7"/>
        <v>-</v>
      </c>
      <c r="BI6" s="35">
        <f t="shared" si="7"/>
        <v>285.75</v>
      </c>
      <c r="BJ6" s="35">
        <f t="shared" si="7"/>
        <v>749.75</v>
      </c>
      <c r="BK6" s="35" t="str">
        <f t="shared" si="7"/>
        <v>-</v>
      </c>
      <c r="BL6" s="35" t="str">
        <f t="shared" si="7"/>
        <v>-</v>
      </c>
      <c r="BM6" s="35" t="str">
        <f t="shared" si="7"/>
        <v>-</v>
      </c>
      <c r="BN6" s="35">
        <f t="shared" si="7"/>
        <v>386.46</v>
      </c>
      <c r="BO6" s="35">
        <f t="shared" si="7"/>
        <v>421.25</v>
      </c>
      <c r="BP6" s="34" t="str">
        <f>IF(BP7="","",IF(BP7="-","【-】","【"&amp;SUBSTITUTE(TEXT(BP7,"#,##0.00"),"-","△")&amp;"】"))</f>
        <v>【307.23】</v>
      </c>
      <c r="BQ6" s="35" t="str">
        <f>IF(BQ7="",NA(),BQ7)</f>
        <v>-</v>
      </c>
      <c r="BR6" s="35" t="str">
        <f t="shared" ref="BR6:BZ6" si="8">IF(BR7="",NA(),BR7)</f>
        <v>-</v>
      </c>
      <c r="BS6" s="35" t="str">
        <f t="shared" si="8"/>
        <v>-</v>
      </c>
      <c r="BT6" s="35">
        <f t="shared" si="8"/>
        <v>33.270000000000003</v>
      </c>
      <c r="BU6" s="35">
        <f t="shared" si="8"/>
        <v>36.08</v>
      </c>
      <c r="BV6" s="35" t="str">
        <f t="shared" si="8"/>
        <v>-</v>
      </c>
      <c r="BW6" s="35" t="str">
        <f t="shared" si="8"/>
        <v>-</v>
      </c>
      <c r="BX6" s="35" t="str">
        <f t="shared" si="8"/>
        <v>-</v>
      </c>
      <c r="BY6" s="35">
        <f t="shared" si="8"/>
        <v>55.85</v>
      </c>
      <c r="BZ6" s="35">
        <f t="shared" si="8"/>
        <v>53.23</v>
      </c>
      <c r="CA6" s="34" t="str">
        <f>IF(CA7="","",IF(CA7="-","【-】","【"&amp;SUBSTITUTE(TEXT(CA7,"#,##0.00"),"-","△")&amp;"】"))</f>
        <v>【59.98】</v>
      </c>
      <c r="CB6" s="35" t="str">
        <f>IF(CB7="",NA(),CB7)</f>
        <v>-</v>
      </c>
      <c r="CC6" s="35" t="str">
        <f t="shared" ref="CC6:CK6" si="9">IF(CC7="",NA(),CC7)</f>
        <v>-</v>
      </c>
      <c r="CD6" s="35" t="str">
        <f t="shared" si="9"/>
        <v>-</v>
      </c>
      <c r="CE6" s="35">
        <f t="shared" si="9"/>
        <v>395.49</v>
      </c>
      <c r="CF6" s="35">
        <f t="shared" si="9"/>
        <v>363.83</v>
      </c>
      <c r="CG6" s="35" t="str">
        <f t="shared" si="9"/>
        <v>-</v>
      </c>
      <c r="CH6" s="35" t="str">
        <f t="shared" si="9"/>
        <v>-</v>
      </c>
      <c r="CI6" s="35" t="str">
        <f t="shared" si="9"/>
        <v>-</v>
      </c>
      <c r="CJ6" s="35">
        <f t="shared" si="9"/>
        <v>287.91000000000003</v>
      </c>
      <c r="CK6" s="35">
        <f t="shared" si="9"/>
        <v>283.3</v>
      </c>
      <c r="CL6" s="34" t="str">
        <f>IF(CL7="","",IF(CL7="-","【-】","【"&amp;SUBSTITUTE(TEXT(CL7,"#,##0.00"),"-","△")&amp;"】"))</f>
        <v>【272.98】</v>
      </c>
      <c r="CM6" s="35" t="str">
        <f>IF(CM7="",NA(),CM7)</f>
        <v>-</v>
      </c>
      <c r="CN6" s="35" t="str">
        <f t="shared" ref="CN6:CV6" si="10">IF(CN7="",NA(),CN7)</f>
        <v>-</v>
      </c>
      <c r="CO6" s="35" t="str">
        <f t="shared" si="10"/>
        <v>-</v>
      </c>
      <c r="CP6" s="35">
        <f t="shared" si="10"/>
        <v>44.28</v>
      </c>
      <c r="CQ6" s="35">
        <f t="shared" si="10"/>
        <v>45.79</v>
      </c>
      <c r="CR6" s="35" t="str">
        <f t="shared" si="10"/>
        <v>-</v>
      </c>
      <c r="CS6" s="35" t="str">
        <f t="shared" si="10"/>
        <v>-</v>
      </c>
      <c r="CT6" s="35" t="str">
        <f t="shared" si="10"/>
        <v>-</v>
      </c>
      <c r="CU6" s="35">
        <f t="shared" si="10"/>
        <v>54.93</v>
      </c>
      <c r="CV6" s="35">
        <f t="shared" si="10"/>
        <v>55.96</v>
      </c>
      <c r="CW6" s="34" t="str">
        <f>IF(CW7="","",IF(CW7="-","【-】","【"&amp;SUBSTITUTE(TEXT(CW7,"#,##0.00"),"-","△")&amp;"】"))</f>
        <v>【58.71】</v>
      </c>
      <c r="CX6" s="35" t="str">
        <f>IF(CX7="",NA(),CX7)</f>
        <v>-</v>
      </c>
      <c r="CY6" s="35" t="str">
        <f t="shared" ref="CY6:DG6" si="11">IF(CY7="",NA(),CY7)</f>
        <v>-</v>
      </c>
      <c r="CZ6" s="35" t="str">
        <f t="shared" si="11"/>
        <v>-</v>
      </c>
      <c r="DA6" s="35">
        <f t="shared" si="11"/>
        <v>62.98</v>
      </c>
      <c r="DB6" s="35">
        <f t="shared" si="11"/>
        <v>65.44</v>
      </c>
      <c r="DC6" s="35" t="str">
        <f t="shared" si="11"/>
        <v>-</v>
      </c>
      <c r="DD6" s="35" t="str">
        <f t="shared" si="11"/>
        <v>-</v>
      </c>
      <c r="DE6" s="35" t="str">
        <f t="shared" si="11"/>
        <v>-</v>
      </c>
      <c r="DF6" s="35">
        <f t="shared" si="11"/>
        <v>65.569999999999993</v>
      </c>
      <c r="DG6" s="35">
        <f t="shared" si="11"/>
        <v>60.12</v>
      </c>
      <c r="DH6" s="34" t="str">
        <f>IF(DH7="","",IF(DH7="-","【-】","【"&amp;SUBSTITUTE(TEXT(DH7,"#,##0.00"),"-","△")&amp;"】"))</f>
        <v>【79.51】</v>
      </c>
      <c r="DI6" s="35" t="str">
        <f>IF(DI7="",NA(),DI7)</f>
        <v>-</v>
      </c>
      <c r="DJ6" s="35" t="str">
        <f t="shared" ref="DJ6:DR6" si="12">IF(DJ7="",NA(),DJ7)</f>
        <v>-</v>
      </c>
      <c r="DK6" s="35" t="str">
        <f t="shared" si="12"/>
        <v>-</v>
      </c>
      <c r="DL6" s="35">
        <f t="shared" si="12"/>
        <v>4.12</v>
      </c>
      <c r="DM6" s="35">
        <f t="shared" si="12"/>
        <v>8.06</v>
      </c>
      <c r="DN6" s="35" t="str">
        <f t="shared" si="12"/>
        <v>-</v>
      </c>
      <c r="DO6" s="35" t="str">
        <f t="shared" si="12"/>
        <v>-</v>
      </c>
      <c r="DP6" s="35" t="str">
        <f t="shared" si="12"/>
        <v>-</v>
      </c>
      <c r="DQ6" s="35">
        <f t="shared" si="12"/>
        <v>16.41</v>
      </c>
      <c r="DR6" s="35">
        <f t="shared" si="12"/>
        <v>16.63</v>
      </c>
      <c r="DS6" s="34" t="str">
        <f>IF(DS7="","",IF(DS7="-","【-】","【"&amp;SUBSTITUTE(TEXT(DS7,"#,##0.00"),"-","△")&amp;"】"))</f>
        <v>【20.31】</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2">
      <c r="A7" s="28"/>
      <c r="B7" s="37">
        <v>2019</v>
      </c>
      <c r="C7" s="37">
        <v>262021</v>
      </c>
      <c r="D7" s="37">
        <v>46</v>
      </c>
      <c r="E7" s="37">
        <v>18</v>
      </c>
      <c r="F7" s="37">
        <v>0</v>
      </c>
      <c r="G7" s="37">
        <v>0</v>
      </c>
      <c r="H7" s="37" t="s">
        <v>96</v>
      </c>
      <c r="I7" s="37" t="s">
        <v>97</v>
      </c>
      <c r="J7" s="37" t="s">
        <v>98</v>
      </c>
      <c r="K7" s="37" t="s">
        <v>99</v>
      </c>
      <c r="L7" s="37" t="s">
        <v>100</v>
      </c>
      <c r="M7" s="37" t="s">
        <v>101</v>
      </c>
      <c r="N7" s="38" t="s">
        <v>102</v>
      </c>
      <c r="O7" s="38">
        <v>74.88</v>
      </c>
      <c r="P7" s="38">
        <v>4.26</v>
      </c>
      <c r="Q7" s="38">
        <v>100</v>
      </c>
      <c r="R7" s="38">
        <v>2772</v>
      </c>
      <c r="S7" s="38">
        <v>81963</v>
      </c>
      <c r="T7" s="38">
        <v>342.13</v>
      </c>
      <c r="U7" s="38">
        <v>239.57</v>
      </c>
      <c r="V7" s="38">
        <v>3446</v>
      </c>
      <c r="W7" s="38">
        <v>0.38</v>
      </c>
      <c r="X7" s="38">
        <v>9068.42</v>
      </c>
      <c r="Y7" s="38" t="s">
        <v>102</v>
      </c>
      <c r="Z7" s="38" t="s">
        <v>102</v>
      </c>
      <c r="AA7" s="38" t="s">
        <v>102</v>
      </c>
      <c r="AB7" s="38">
        <v>100.49</v>
      </c>
      <c r="AC7" s="38">
        <v>110.64</v>
      </c>
      <c r="AD7" s="38" t="s">
        <v>102</v>
      </c>
      <c r="AE7" s="38" t="s">
        <v>102</v>
      </c>
      <c r="AF7" s="38" t="s">
        <v>102</v>
      </c>
      <c r="AG7" s="38">
        <v>90.02</v>
      </c>
      <c r="AH7" s="38">
        <v>93.76</v>
      </c>
      <c r="AI7" s="38">
        <v>95.06</v>
      </c>
      <c r="AJ7" s="38" t="s">
        <v>102</v>
      </c>
      <c r="AK7" s="38" t="s">
        <v>102</v>
      </c>
      <c r="AL7" s="38" t="s">
        <v>102</v>
      </c>
      <c r="AM7" s="38">
        <v>154.41999999999999</v>
      </c>
      <c r="AN7" s="38">
        <v>102.25</v>
      </c>
      <c r="AO7" s="38" t="s">
        <v>102</v>
      </c>
      <c r="AP7" s="38" t="s">
        <v>102</v>
      </c>
      <c r="AQ7" s="38" t="s">
        <v>102</v>
      </c>
      <c r="AR7" s="38">
        <v>221.28</v>
      </c>
      <c r="AS7" s="38">
        <v>173.09</v>
      </c>
      <c r="AT7" s="38">
        <v>144.21</v>
      </c>
      <c r="AU7" s="38" t="s">
        <v>102</v>
      </c>
      <c r="AV7" s="38" t="s">
        <v>102</v>
      </c>
      <c r="AW7" s="38" t="s">
        <v>102</v>
      </c>
      <c r="AX7" s="38">
        <v>102.12</v>
      </c>
      <c r="AY7" s="38">
        <v>188.09</v>
      </c>
      <c r="AZ7" s="38" t="s">
        <v>102</v>
      </c>
      <c r="BA7" s="38" t="s">
        <v>102</v>
      </c>
      <c r="BB7" s="38" t="s">
        <v>102</v>
      </c>
      <c r="BC7" s="38">
        <v>113.42</v>
      </c>
      <c r="BD7" s="38">
        <v>117.39</v>
      </c>
      <c r="BE7" s="38">
        <v>103.18</v>
      </c>
      <c r="BF7" s="38" t="s">
        <v>102</v>
      </c>
      <c r="BG7" s="38" t="s">
        <v>102</v>
      </c>
      <c r="BH7" s="38" t="s">
        <v>102</v>
      </c>
      <c r="BI7" s="38">
        <v>285.75</v>
      </c>
      <c r="BJ7" s="38">
        <v>749.75</v>
      </c>
      <c r="BK7" s="38" t="s">
        <v>102</v>
      </c>
      <c r="BL7" s="38" t="s">
        <v>102</v>
      </c>
      <c r="BM7" s="38" t="s">
        <v>102</v>
      </c>
      <c r="BN7" s="38">
        <v>386.46</v>
      </c>
      <c r="BO7" s="38">
        <v>421.25</v>
      </c>
      <c r="BP7" s="38">
        <v>307.23</v>
      </c>
      <c r="BQ7" s="38" t="s">
        <v>102</v>
      </c>
      <c r="BR7" s="38" t="s">
        <v>102</v>
      </c>
      <c r="BS7" s="38" t="s">
        <v>102</v>
      </c>
      <c r="BT7" s="38">
        <v>33.270000000000003</v>
      </c>
      <c r="BU7" s="38">
        <v>36.08</v>
      </c>
      <c r="BV7" s="38" t="s">
        <v>102</v>
      </c>
      <c r="BW7" s="38" t="s">
        <v>102</v>
      </c>
      <c r="BX7" s="38" t="s">
        <v>102</v>
      </c>
      <c r="BY7" s="38">
        <v>55.85</v>
      </c>
      <c r="BZ7" s="38">
        <v>53.23</v>
      </c>
      <c r="CA7" s="38">
        <v>59.98</v>
      </c>
      <c r="CB7" s="38" t="s">
        <v>102</v>
      </c>
      <c r="CC7" s="38" t="s">
        <v>102</v>
      </c>
      <c r="CD7" s="38" t="s">
        <v>102</v>
      </c>
      <c r="CE7" s="38">
        <v>395.49</v>
      </c>
      <c r="CF7" s="38">
        <v>363.83</v>
      </c>
      <c r="CG7" s="38" t="s">
        <v>102</v>
      </c>
      <c r="CH7" s="38" t="s">
        <v>102</v>
      </c>
      <c r="CI7" s="38" t="s">
        <v>102</v>
      </c>
      <c r="CJ7" s="38">
        <v>287.91000000000003</v>
      </c>
      <c r="CK7" s="38">
        <v>283.3</v>
      </c>
      <c r="CL7" s="38">
        <v>272.98</v>
      </c>
      <c r="CM7" s="38" t="s">
        <v>102</v>
      </c>
      <c r="CN7" s="38" t="s">
        <v>102</v>
      </c>
      <c r="CO7" s="38" t="s">
        <v>102</v>
      </c>
      <c r="CP7" s="38">
        <v>44.28</v>
      </c>
      <c r="CQ7" s="38">
        <v>45.79</v>
      </c>
      <c r="CR7" s="38" t="s">
        <v>102</v>
      </c>
      <c r="CS7" s="38" t="s">
        <v>102</v>
      </c>
      <c r="CT7" s="38" t="s">
        <v>102</v>
      </c>
      <c r="CU7" s="38">
        <v>54.93</v>
      </c>
      <c r="CV7" s="38">
        <v>55.96</v>
      </c>
      <c r="CW7" s="38">
        <v>58.71</v>
      </c>
      <c r="CX7" s="38" t="s">
        <v>102</v>
      </c>
      <c r="CY7" s="38" t="s">
        <v>102</v>
      </c>
      <c r="CZ7" s="38" t="s">
        <v>102</v>
      </c>
      <c r="DA7" s="38">
        <v>62.98</v>
      </c>
      <c r="DB7" s="38">
        <v>65.44</v>
      </c>
      <c r="DC7" s="38" t="s">
        <v>102</v>
      </c>
      <c r="DD7" s="38" t="s">
        <v>102</v>
      </c>
      <c r="DE7" s="38" t="s">
        <v>102</v>
      </c>
      <c r="DF7" s="38">
        <v>65.569999999999993</v>
      </c>
      <c r="DG7" s="38">
        <v>60.12</v>
      </c>
      <c r="DH7" s="38">
        <v>79.510000000000005</v>
      </c>
      <c r="DI7" s="38" t="s">
        <v>102</v>
      </c>
      <c r="DJ7" s="38" t="s">
        <v>102</v>
      </c>
      <c r="DK7" s="38" t="s">
        <v>102</v>
      </c>
      <c r="DL7" s="38">
        <v>4.12</v>
      </c>
      <c r="DM7" s="38">
        <v>8.06</v>
      </c>
      <c r="DN7" s="38" t="s">
        <v>102</v>
      </c>
      <c r="DO7" s="38" t="s">
        <v>102</v>
      </c>
      <c r="DP7" s="38" t="s">
        <v>102</v>
      </c>
      <c r="DQ7" s="38">
        <v>16.41</v>
      </c>
      <c r="DR7" s="38">
        <v>16.63</v>
      </c>
      <c r="DS7" s="38">
        <v>20.309999999999999</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植田　皓太</dc:creator>
  <cp:lastModifiedBy>安田　優紀</cp:lastModifiedBy>
  <dcterms:created xsi:type="dcterms:W3CDTF">2021-02-10T01:05:45Z</dcterms:created>
  <dcterms:modified xsi:type="dcterms:W3CDTF">2021-02-14T23:35:40Z</dcterms:modified>
</cp:coreProperties>
</file>