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R2)\04　経営\02　経営分析\01　経営分析（常）\20210114【２／４〆】公営企業に係る「経営比較分析表」（令和元年度決算）の分析等について\20210212府確認事項\"/>
    </mc:Choice>
  </mc:AlternateContent>
  <xr:revisionPtr revIDLastSave="0" documentId="8_{119C1AC3-DCB8-488D-ACCB-A362DE621F24}" xr6:coauthVersionLast="36" xr6:coauthVersionMax="36" xr10:uidLastSave="{00000000-0000-0000-0000-000000000000}"/>
  <workbookProtection workbookAlgorithmName="SHA-512" workbookHashValue="6tzj3KY+2n5sgU4LRfJ7kqX4eALulqWjHwqDU581wYZbsSlnr/AsFo1LkDyQ3dFqEScaGqNGe9ciZdGHORVRvg==" workbookSaltValue="xfvgFUOPXxdIuCrx9MFrf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D10" i="4"/>
  <c r="W10" i="4"/>
  <c r="I10" i="4"/>
  <c r="BB8" i="4"/>
  <c r="AT8" i="4"/>
  <c r="AL8" i="4"/>
  <c r="W8" i="4"/>
  <c r="P8" i="4"/>
  <c r="I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<sst xmlns="http://schemas.openxmlformats.org/spreadsheetml/2006/main" count="297" uniqueCount="116">
  <si>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</si>
  <si>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</si>
  <si>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</si>
  <si>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</si>
  <si>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</si>
  <si>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</si>
  <si>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</si>
  <si>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</si>
  <si>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</si>
  <si>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</si>
  <si>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</si>
  <si>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</si>
  <si>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</si>
  <si>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</si>
  <si>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</si>
  <si>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</si>
  <si>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</si>
  <si>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</si>
  <si>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</si>
  <si>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</si>
  <si>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</si>
  <si>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</si>
  <si>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</si>
  <si>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</si>
  <si>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</si>
  <si>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</si>
  <si>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</si>
  <si>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</si>
  <si>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</si>
  <si>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</si>
  <si>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</si>
  <si>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</si>
  <si>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</si>
  <si>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</si>
  <si>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</si>
  <si>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</si>
  <si>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</si>
  <si>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</si>
  <si>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</si>
  <si>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</si>
  <si>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</si>
  <si>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</si>
  <si>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</si>
  <si>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</si>
  <si>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</si>
  <si>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</si>
  <si>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</si>
  <si>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</si>
  <si>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</si>
  <si>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</si>
  <si>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</si>
  <si>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</si>
  <si>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</si>
  <si>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</si>
  <si>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</si>
  <si>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</si>
  <si>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</si>
  <si>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</si>
  <si>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</si>
  <si>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</si>
  <si>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</si>
  <si>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</si>
  <si>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</si>
  <si>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</si>
  <si>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</si>
  <si>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</si>
  <si>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</si>
  <si>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</si>
  <si>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</si>
  <si>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</si>
  <si>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</si>
  <si>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</si>
  <si>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</si>
  <si>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</si>
  <si>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</si>
  <si>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</si>
  <si>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</si>
  <si>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</si>
  <si>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</si>
  <si>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</si>
  <si>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</si>
  <si>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</si>
  <si>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</si>
  <si>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</si>
  <si>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</si>
  <si>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</si>
  <si>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</si>
  <si>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</si>
  <si>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</si>
  <si>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</si>
  <si>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</si>
  <si>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</si>
  <si>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</si>
  <si>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</si>
  <si>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</si>
  <si>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</si>
  <si>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</si>
  <si>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</si>
  <si>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</si>
  <si>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</si>
  <si>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</si>
  <si>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</si>
  <si>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</si>
  <si>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</si>
  <si>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</si>
  <si>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</si>
  <si>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</si>
  <si>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</si>
  <si>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</si>
  <si>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</si>
  <si>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</si>
  <si>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</si>
  <si>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</si>
  <si>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法適用後２年しか経過しておらず、①有形固定資産減価償却率は低い状況です。また、管渠については、法定耐用年数を超過したものが無いことら、②管渠老朽化率、③管渠改善化率は0%となっています。</t>
    <rPh sb="62" eb="63">
      <t>ナ</t>
    </rPh>
    <phoneticPr fontId="4"/>
  </si>
  <si>
    <t>　特定環境保全公共下水道は、事業完了後一定年数が経過しており、一部の施設については、すでに更新事業を実施しています。今後は、ストックマネジメント計画に基づき、施設更新を実施していくことが必要となっ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トクテイ</t>
    </rPh>
    <rPh sb="3" eb="5">
      <t>カンキョウ</t>
    </rPh>
    <rPh sb="5" eb="7">
      <t>ホゼン</t>
    </rPh>
    <rPh sb="7" eb="9">
      <t>コウキョウ</t>
    </rPh>
    <rPh sb="9" eb="11">
      <t>ゲスイ</t>
    </rPh>
    <rPh sb="11" eb="12">
      <t>ミチ</t>
    </rPh>
    <rPh sb="14" eb="16">
      <t>ジギョウ</t>
    </rPh>
    <rPh sb="16" eb="18">
      <t>カンリョウ</t>
    </rPh>
    <rPh sb="18" eb="19">
      <t>ゴ</t>
    </rPh>
    <rPh sb="19" eb="21">
      <t>イッテイ</t>
    </rPh>
    <rPh sb="21" eb="23">
      <t>ネンスウ</t>
    </rPh>
    <rPh sb="24" eb="26">
      <t>ケイカ</t>
    </rPh>
    <rPh sb="31" eb="33">
      <t>イチブ</t>
    </rPh>
    <rPh sb="34" eb="36">
      <t>シセツ</t>
    </rPh>
    <rPh sb="45" eb="47">
      <t>コウシン</t>
    </rPh>
    <rPh sb="47" eb="49">
      <t>ジギョウ</t>
    </rPh>
    <rPh sb="50" eb="52">
      <t>ジッシジギョウリッチトウジョウケンシヨウリョウシュウエキタイヒヨウオオセイサンコウリツワルカダイドリョウキンカイテイカイゼンミコカンガコンゴホンネンドサクテイゲスイドウジギョウケイエイセンリャクモトショウライアンテイテキジギョウウンエイカキコウモクジュウテンテキトクジュウテンテキトクジコウケイエイセンリャクジッセンブンセキモトネンリョウキンカイテイジッシキギョウサイザンダカマイトシサクゲンケイカクモトケイカクテキシセツコウシンジッシ</t>
    </rPh>
    <phoneticPr fontId="4"/>
  </si>
  <si>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それ以前の数値は比較対象としていません。
　特定環境保全公共下水道については、３処理区で事業を実施していますが、それぞれ小規模であり、⑥汚水処理原価は類似団体平均の２倍程度となっています。また、⑦施設利用率も低く、⑤経費回収率は、40％に満たない状況であり、一般会計からの繰入により、経常収支比率は100％を若干超えている状況です。
　④企業債残高対事業規模比率については、一般会計負担額の算出方法を法適用企業のものに訂正をした結果、昨年度に比べ2.5倍の数値となっており、類似団体に比べて非常に高い数値となっています。</t>
    <rPh sb="164" eb="166">
      <t>トクテイ</t>
    </rPh>
    <rPh sb="166" eb="168">
      <t>カンキョウ</t>
    </rPh>
    <rPh sb="168" eb="170">
      <t>ホゼン</t>
    </rPh>
    <rPh sb="182" eb="184">
      <t>ショリ</t>
    </rPh>
    <rPh sb="184" eb="185">
      <t>ク</t>
    </rPh>
    <rPh sb="186" eb="188">
      <t>ジギョウ</t>
    </rPh>
    <rPh sb="189" eb="191">
      <t>ジッシ</t>
    </rPh>
    <rPh sb="202" eb="205">
      <t>ショウキボ</t>
    </rPh>
    <rPh sb="217" eb="219">
      <t>ルイジ</t>
    </rPh>
    <rPh sb="219" eb="221">
      <t>ダンタイ</t>
    </rPh>
    <rPh sb="221" eb="223">
      <t>ヘイキン</t>
    </rPh>
    <rPh sb="225" eb="226">
      <t>バイ</t>
    </rPh>
    <rPh sb="226" eb="228">
      <t>テイド</t>
    </rPh>
    <rPh sb="246" eb="247">
      <t>ヒク</t>
    </rPh>
    <rPh sb="261" eb="262">
      <t>ミ</t>
    </rPh>
    <rPh sb="265" eb="267">
      <t>ジョウキョウ</t>
    </rPh>
    <rPh sb="271" eb="273">
      <t>イッパン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</si>
</sst>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A2-4466-86AA-E3127C129E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0.04</c:v>
                </c:pt>
              </c:numCache>
            </c:numRef>
          </c:val>
          <c:smooth val="0"/>
          <c:extLst>
            <c:ext xmlns:c16="http://schemas.microsoft.com/office/drawing/2014/chart" uri="{C3380CC4-5D6E-409C-BE32-E72D297353CC}">
              <c16:uniqueId val="{00000001-7AA2-4466-86AA-E3127C129E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20.75</c:v>
                </c:pt>
                <c:pt idx="4">
                  <c:v>18.84</c:v>
                </c:pt>
              </c:numCache>
            </c:numRef>
          </c:val>
          <c:extLst>
            <c:ext xmlns:c16="http://schemas.microsoft.com/office/drawing/2014/chart" uri="{C3380CC4-5D6E-409C-BE32-E72D297353CC}">
              <c16:uniqueId val="{00000000-9AFB-4E7D-A13D-38FE67AAE3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46.17</c:v>
                </c:pt>
                <c:pt idx="4">
                  <c:v>45.68</c:v>
                </c:pt>
              </c:numCache>
            </c:numRef>
          </c:val>
          <c:smooth val="0"/>
          <c:extLst>
            <c:ext xmlns:c16="http://schemas.microsoft.com/office/drawing/2014/chart" uri="{C3380CC4-5D6E-409C-BE32-E72D297353CC}">
              <c16:uniqueId val="{00000001-9AFB-4E7D-A13D-38FE67AAE3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85.41</c:v>
                </c:pt>
                <c:pt idx="4">
                  <c:v>85.66</c:v>
                </c:pt>
              </c:numCache>
            </c:numRef>
          </c:val>
          <c:extLst>
            <c:ext xmlns:c16="http://schemas.microsoft.com/office/drawing/2014/chart" uri="{C3380CC4-5D6E-409C-BE32-E72D297353CC}">
              <c16:uniqueId val="{00000000-339F-4C8A-9A48-1CA2BA05F9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87.84</c:v>
                </c:pt>
                <c:pt idx="4">
                  <c:v>87.96</c:v>
                </c:pt>
              </c:numCache>
            </c:numRef>
          </c:val>
          <c:smooth val="0"/>
          <c:extLst>
            <c:ext xmlns:c16="http://schemas.microsoft.com/office/drawing/2014/chart" uri="{C3380CC4-5D6E-409C-BE32-E72D297353CC}">
              <c16:uniqueId val="{00000001-339F-4C8A-9A48-1CA2BA05F9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100.12</c:v>
                </c:pt>
                <c:pt idx="4">
                  <c:v>100.01</c:v>
                </c:pt>
              </c:numCache>
            </c:numRef>
          </c:val>
          <c:extLst>
            <c:ext xmlns:c16="http://schemas.microsoft.com/office/drawing/2014/chart" uri="{C3380CC4-5D6E-409C-BE32-E72D297353CC}">
              <c16:uniqueId val="{00000000-E203-43A9-AD63-FD3DACA047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102.95</c:v>
                </c:pt>
                <c:pt idx="4">
                  <c:v>103.34</c:v>
                </c:pt>
              </c:numCache>
            </c:numRef>
          </c:val>
          <c:smooth val="0"/>
          <c:extLst>
            <c:ext xmlns:c16="http://schemas.microsoft.com/office/drawing/2014/chart" uri="{C3380CC4-5D6E-409C-BE32-E72D297353CC}">
              <c16:uniqueId val="{00000001-E203-43A9-AD63-FD3DACA047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7.03</c:v>
                </c:pt>
                <c:pt idx="4">
                  <c:v>13.28</c:v>
                </c:pt>
              </c:numCache>
            </c:numRef>
          </c:val>
          <c:extLst>
            <c:ext xmlns:c16="http://schemas.microsoft.com/office/drawing/2014/chart" uri="{C3380CC4-5D6E-409C-BE32-E72D297353CC}">
              <c16:uniqueId val="{00000000-AD61-48D6-BC6D-FA37BA6419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26.56</c:v>
                </c:pt>
                <c:pt idx="4">
                  <c:v>27.82</c:v>
                </c:pt>
              </c:numCache>
            </c:numRef>
          </c:val>
          <c:smooth val="0"/>
          <c:extLst>
            <c:ext xmlns:c16="http://schemas.microsoft.com/office/drawing/2014/chart" uri="{C3380CC4-5D6E-409C-BE32-E72D297353CC}">
              <c16:uniqueId val="{00000001-AD61-48D6-BC6D-FA37BA6419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E8-4BDC-964B-131652FFE0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BE8-4BDC-964B-131652FFE0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74-48A7-AD9B-A860A1AF5F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27.02</c:v>
                </c:pt>
                <c:pt idx="4">
                  <c:v>29.74</c:v>
                </c:pt>
              </c:numCache>
            </c:numRef>
          </c:val>
          <c:smooth val="0"/>
          <c:extLst>
            <c:ext xmlns:c16="http://schemas.microsoft.com/office/drawing/2014/chart" uri="{C3380CC4-5D6E-409C-BE32-E72D297353CC}">
              <c16:uniqueId val="{00000001-3174-48A7-AD9B-A860A1AF5F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76.37</c:v>
                </c:pt>
                <c:pt idx="4">
                  <c:v>122.96</c:v>
                </c:pt>
              </c:numCache>
            </c:numRef>
          </c:val>
          <c:extLst>
            <c:ext xmlns:c16="http://schemas.microsoft.com/office/drawing/2014/chart" uri="{C3380CC4-5D6E-409C-BE32-E72D297353CC}">
              <c16:uniqueId val="{00000000-7A3D-40D7-A485-E105A14DB3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60.67</c:v>
                </c:pt>
                <c:pt idx="4">
                  <c:v>53.44</c:v>
                </c:pt>
              </c:numCache>
            </c:numRef>
          </c:val>
          <c:smooth val="0"/>
          <c:extLst>
            <c:ext xmlns:c16="http://schemas.microsoft.com/office/drawing/2014/chart" uri="{C3380CC4-5D6E-409C-BE32-E72D297353CC}">
              <c16:uniqueId val="{00000001-7A3D-40D7-A485-E105A14DB3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3109.88</c:v>
                </c:pt>
                <c:pt idx="4">
                  <c:v>7789.43</c:v>
                </c:pt>
              </c:numCache>
            </c:numRef>
          </c:val>
          <c:extLst>
            <c:ext xmlns:c16="http://schemas.microsoft.com/office/drawing/2014/chart" uri="{C3380CC4-5D6E-409C-BE32-E72D297353CC}">
              <c16:uniqueId val="{00000000-4B25-45C3-B2CF-4B728F1C01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1252.71</c:v>
                </c:pt>
                <c:pt idx="4">
                  <c:v>1267.3900000000001</c:v>
                </c:pt>
              </c:numCache>
            </c:numRef>
          </c:val>
          <c:smooth val="0"/>
          <c:extLst>
            <c:ext xmlns:c16="http://schemas.microsoft.com/office/drawing/2014/chart" uri="{C3380CC4-5D6E-409C-BE32-E72D297353CC}">
              <c16:uniqueId val="{00000001-4B25-45C3-B2CF-4B728F1C01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38.299999999999997</c:v>
                </c:pt>
                <c:pt idx="4">
                  <c:v>37.090000000000003</c:v>
                </c:pt>
              </c:numCache>
            </c:numRef>
          </c:val>
          <c:extLst>
            <c:ext xmlns:c16="http://schemas.microsoft.com/office/drawing/2014/chart" uri="{C3380CC4-5D6E-409C-BE32-E72D297353CC}">
              <c16:uniqueId val="{00000000-D7FB-437F-BB08-D9F040C1BD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87.03</c:v>
                </c:pt>
                <c:pt idx="4">
                  <c:v>84.3</c:v>
                </c:pt>
              </c:numCache>
            </c:numRef>
          </c:val>
          <c:smooth val="0"/>
          <c:extLst>
            <c:ext xmlns:c16="http://schemas.microsoft.com/office/drawing/2014/chart" uri="{C3380CC4-5D6E-409C-BE32-E72D297353CC}">
              <c16:uniqueId val="{00000001-D7FB-437F-BB08-D9F040C1BD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356.94</c:v>
                </c:pt>
                <c:pt idx="4">
                  <c:v>367.6</c:v>
                </c:pt>
              </c:numCache>
            </c:numRef>
          </c:val>
          <c:extLst>
            <c:ext xmlns:c16="http://schemas.microsoft.com/office/drawing/2014/chart" uri="{C3380CC4-5D6E-409C-BE32-E72D297353CC}">
              <c16:uniqueId val="{00000000-5AA1-4D24-A00A-FE63368002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177.02</c:v>
                </c:pt>
                <c:pt idx="4">
                  <c:v>185.47</c:v>
                </c:pt>
              </c:numCache>
            </c:numRef>
          </c:val>
          <c:smooth val="0"/>
          <c:extLst>
            <c:ext xmlns:c16="http://schemas.microsoft.com/office/drawing/2014/chart" uri="{C3380CC4-5D6E-409C-BE32-E72D297353CC}">
              <c16:uniqueId val="{00000001-5AA1-4D24-A00A-FE63368002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81963</v>
      </c>
      <c r="AM8" s="51"/>
      <c r="AN8" s="51"/>
      <c r="AO8" s="51"/>
      <c r="AP8" s="51"/>
      <c r="AQ8" s="51"/>
      <c r="AR8" s="51"/>
      <c r="AS8" s="51"/>
      <c r="AT8" s="46">
        <f>データ!T6</f>
        <v>342.13</v>
      </c>
      <c r="AU8" s="46"/>
      <c r="AV8" s="46"/>
      <c r="AW8" s="46"/>
      <c r="AX8" s="46"/>
      <c r="AY8" s="46"/>
      <c r="AZ8" s="46"/>
      <c r="BA8" s="46"/>
      <c r="BB8" s="46">
        <f>データ!U6</f>
        <v>239.57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44.32</v>
      </c>
      <c r="J10" s="46"/>
      <c r="K10" s="46"/>
      <c r="L10" s="46"/>
      <c r="M10" s="46"/>
      <c r="N10" s="46"/>
      <c r="O10" s="46"/>
      <c r="P10" s="46">
        <f>データ!P6</f>
        <v>1.23</v>
      </c>
      <c r="Q10" s="46"/>
      <c r="R10" s="46"/>
      <c r="S10" s="46"/>
      <c r="T10" s="46"/>
      <c r="U10" s="46"/>
      <c r="V10" s="46"/>
      <c r="W10" s="46">
        <f>データ!Q6</f>
        <v>92.02</v>
      </c>
      <c r="X10" s="46"/>
      <c r="Y10" s="46"/>
      <c r="Z10" s="46"/>
      <c r="AA10" s="46"/>
      <c r="AB10" s="46"/>
      <c r="AC10" s="46"/>
      <c r="AD10" s="51">
        <f>データ!R6</f>
        <v>2772</v>
      </c>
      <c r="AE10" s="51"/>
      <c r="AF10" s="51"/>
      <c r="AG10" s="51"/>
      <c r="AH10" s="51"/>
      <c r="AI10" s="51"/>
      <c r="AJ10" s="51"/>
      <c r="AK10" s="2"/>
      <c r="AL10" s="51">
        <f>データ!V6</f>
        <v>997</v>
      </c>
      <c r="AM10" s="51"/>
      <c r="AN10" s="51"/>
      <c r="AO10" s="51"/>
      <c r="AP10" s="51"/>
      <c r="AQ10" s="51"/>
      <c r="AR10" s="51"/>
      <c r="AS10" s="51"/>
      <c r="AT10" s="46">
        <f>データ!W6</f>
        <v>0.71</v>
      </c>
      <c r="AU10" s="46"/>
      <c r="AV10" s="46"/>
      <c r="AW10" s="46"/>
      <c r="AX10" s="46"/>
      <c r="AY10" s="46"/>
      <c r="AZ10" s="46"/>
      <c r="BA10" s="46"/>
      <c r="BB10" s="46">
        <f>データ!X6</f>
        <v>1404.23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m+Yyn4cj0wIZ3v84+XmcM1PHqJjrFx/Ybn2QmtfpZUEgJ2cdT8tRGsJ8d3oniaLebEgntSvDOZLuZQns1CHfMw==" saltValue="zTDtwIYtwUSItLE0NfEI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262021</v>
      </c>
      <c r="D6" s="33">
        <f t="shared" si="3"/>
        <v>46</v>
      </c>
      <c r="E6" s="33">
        <f t="shared" si="3"/>
        <v>17</v>
      </c>
      <c r="F6" s="33">
        <f t="shared" si="3"/>
        <v>4</v>
      </c>
      <c r="G6" s="33">
        <f t="shared" si="3"/>
        <v>0</v>
      </c>
      <c r="H6" s="33" t="str">
        <f t="shared" si="3"/>
        <v>京都府　舞鶴市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44.32</v>
      </c>
      <c r="P6" s="34">
        <f t="shared" si="3"/>
        <v>1.23</v>
      </c>
      <c r="Q6" s="34">
        <f t="shared" si="3"/>
        <v>92.02</v>
      </c>
      <c r="R6" s="34">
        <f t="shared" si="3"/>
        <v>2772</v>
      </c>
      <c r="S6" s="34">
        <f t="shared" si="3"/>
        <v>81963</v>
      </c>
      <c r="T6" s="34">
        <f t="shared" si="3"/>
        <v>342.13</v>
      </c>
      <c r="U6" s="34">
        <f t="shared" si="3"/>
        <v>239.57</v>
      </c>
      <c r="V6" s="34">
        <f t="shared" si="3"/>
        <v>997</v>
      </c>
      <c r="W6" s="34">
        <f t="shared" si="3"/>
        <v>0.71</v>
      </c>
      <c r="X6" s="34">
        <f t="shared" si="3"/>
        <v>1404.23</v>
      </c>
      <c r="Y6" s="35" t="str">
        <f>IF(Y7="",NA(),Y7)</f>
        <v>-</v>
      </c>
      <c r="Z6" s="35" t="str">
        <f t="shared" ref="Z6:AH6" si="4">IF(Z7="",NA(),Z7)</f>
        <v>-</v>
      </c>
      <c r="AA6" s="35" t="str">
        <f t="shared" si="4"/>
        <v>-</v>
      </c>
      <c r="AB6" s="35">
        <f t="shared" si="4"/>
        <v>100.12</v>
      </c>
      <c r="AC6" s="35">
        <f t="shared" si="4"/>
        <v>100.01</v>
      </c>
      <c r="AD6" s="35" t="str">
        <f t="shared" si="4"/>
        <v>-</v>
      </c>
      <c r="AE6" s="35" t="str">
        <f t="shared" si="4"/>
        <v>-</v>
      </c>
      <c r="AF6" s="35" t="str">
        <f t="shared" si="4"/>
        <v>-</v>
      </c>
      <c r="AG6" s="35">
        <f t="shared" si="4"/>
        <v>102.95</v>
      </c>
      <c r="AH6" s="35">
        <f t="shared" si="4"/>
        <v>103.34</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27.02</v>
      </c>
      <c r="AS6" s="35">
        <f t="shared" si="5"/>
        <v>29.74</v>
      </c>
      <c r="AT6" s="34" t="str">
        <f>IF(AT7="","",IF(AT7="-","【-】","【"&amp;SUBSTITUTE(TEXT(AT7,"#,##0.00"),"-","△")&amp;"】"))</f>
        <v>【76.63】</v>
      </c>
      <c r="AU6" s="35" t="str">
        <f>IF(AU7="",NA(),AU7)</f>
        <v>-</v>
      </c>
      <c r="AV6" s="35" t="str">
        <f t="shared" ref="AV6:BD6" si="6">IF(AV7="",NA(),AV7)</f>
        <v>-</v>
      </c>
      <c r="AW6" s="35" t="str">
        <f t="shared" si="6"/>
        <v>-</v>
      </c>
      <c r="AX6" s="35">
        <f t="shared" si="6"/>
        <v>76.37</v>
      </c>
      <c r="AY6" s="35">
        <f t="shared" si="6"/>
        <v>122.96</v>
      </c>
      <c r="AZ6" s="35" t="str">
        <f t="shared" si="6"/>
        <v>-</v>
      </c>
      <c r="BA6" s="35" t="str">
        <f t="shared" si="6"/>
        <v>-</v>
      </c>
      <c r="BB6" s="35" t="str">
        <f t="shared" si="6"/>
        <v>-</v>
      </c>
      <c r="BC6" s="35">
        <f t="shared" si="6"/>
        <v>60.67</v>
      </c>
      <c r="BD6" s="35">
        <f t="shared" si="6"/>
        <v>53.44</v>
      </c>
      <c r="BE6" s="34" t="str">
        <f>IF(BE7="","",IF(BE7="-","【-】","【"&amp;SUBSTITUTE(TEXT(BE7,"#,##0.00"),"-","△")&amp;"】"))</f>
        <v>【49.61】</v>
      </c>
      <c r="BF6" s="35" t="str">
        <f>IF(BF7="",NA(),BF7)</f>
        <v>-</v>
      </c>
      <c r="BG6" s="35" t="str">
        <f t="shared" ref="BG6:BO6" si="7">IF(BG7="",NA(),BG7)</f>
        <v>-</v>
      </c>
      <c r="BH6" s="35" t="str">
        <f t="shared" si="7"/>
        <v>-</v>
      </c>
      <c r="BI6" s="35">
        <f t="shared" si="7"/>
        <v>3109.88</v>
      </c>
      <c r="BJ6" s="35">
        <f t="shared" si="7"/>
        <v>7789.43</v>
      </c>
      <c r="BK6" s="35" t="str">
        <f t="shared" si="7"/>
        <v>-</v>
      </c>
      <c r="BL6" s="35" t="str">
        <f t="shared" si="7"/>
        <v>-</v>
      </c>
      <c r="BM6" s="35" t="str">
        <f t="shared" si="7"/>
        <v>-</v>
      </c>
      <c r="BN6" s="35">
        <f t="shared" si="7"/>
        <v>1252.71</v>
      </c>
      <c r="BO6" s="35">
        <f t="shared" si="7"/>
        <v>1267.3900000000001</v>
      </c>
      <c r="BP6" s="34" t="str">
        <f>IF(BP7="","",IF(BP7="-","【-】","【"&amp;SUBSTITUTE(TEXT(BP7,"#,##0.00"),"-","△")&amp;"】"))</f>
        <v>【1,218.70】</v>
      </c>
      <c r="BQ6" s="35" t="str">
        <f>IF(BQ7="",NA(),BQ7)</f>
        <v>-</v>
      </c>
      <c r="BR6" s="35" t="str">
        <f t="shared" ref="BR6:BZ6" si="8">IF(BR7="",NA(),BR7)</f>
        <v>-</v>
      </c>
      <c r="BS6" s="35" t="str">
        <f t="shared" si="8"/>
        <v>-</v>
      </c>
      <c r="BT6" s="35">
        <f t="shared" si="8"/>
        <v>38.299999999999997</v>
      </c>
      <c r="BU6" s="35">
        <f t="shared" si="8"/>
        <v>37.090000000000003</v>
      </c>
      <c r="BV6" s="35" t="str">
        <f t="shared" si="8"/>
        <v>-</v>
      </c>
      <c r="BW6" s="35" t="str">
        <f t="shared" si="8"/>
        <v>-</v>
      </c>
      <c r="BX6" s="35" t="str">
        <f t="shared" si="8"/>
        <v>-</v>
      </c>
      <c r="BY6" s="35">
        <f t="shared" si="8"/>
        <v>87.03</v>
      </c>
      <c r="BZ6" s="35">
        <f t="shared" si="8"/>
        <v>84.3</v>
      </c>
      <c r="CA6" s="34" t="str">
        <f>IF(CA7="","",IF(CA7="-","【-】","【"&amp;SUBSTITUTE(TEXT(CA7,"#,##0.00"),"-","△")&amp;"】"))</f>
        <v>【74.17】</v>
      </c>
      <c r="CB6" s="35" t="str">
        <f>IF(CB7="",NA(),CB7)</f>
        <v>-</v>
      </c>
      <c r="CC6" s="35" t="str">
        <f t="shared" ref="CC6:CK6" si="9">IF(CC7="",NA(),CC7)</f>
        <v>-</v>
      </c>
      <c r="CD6" s="35" t="str">
        <f t="shared" si="9"/>
        <v>-</v>
      </c>
      <c r="CE6" s="35">
        <f t="shared" si="9"/>
        <v>356.94</v>
      </c>
      <c r="CF6" s="35">
        <f t="shared" si="9"/>
        <v>367.6</v>
      </c>
      <c r="CG6" s="35" t="str">
        <f t="shared" si="9"/>
        <v>-</v>
      </c>
      <c r="CH6" s="35" t="str">
        <f t="shared" si="9"/>
        <v>-</v>
      </c>
      <c r="CI6" s="35" t="str">
        <f t="shared" si="9"/>
        <v>-</v>
      </c>
      <c r="CJ6" s="35">
        <f t="shared" si="9"/>
        <v>177.02</v>
      </c>
      <c r="CK6" s="35">
        <f t="shared" si="9"/>
        <v>185.47</v>
      </c>
      <c r="CL6" s="34" t="str">
        <f>IF(CL7="","",IF(CL7="-","【-】","【"&amp;SUBSTITUTE(TEXT(CL7,"#,##0.00"),"-","△")&amp;"】"))</f>
        <v>【218.56】</v>
      </c>
      <c r="CM6" s="35" t="str">
        <f>IF(CM7="",NA(),CM7)</f>
        <v>-</v>
      </c>
      <c r="CN6" s="35" t="str">
        <f t="shared" ref="CN6:CV6" si="10">IF(CN7="",NA(),CN7)</f>
        <v>-</v>
      </c>
      <c r="CO6" s="35" t="str">
        <f t="shared" si="10"/>
        <v>-</v>
      </c>
      <c r="CP6" s="35">
        <f t="shared" si="10"/>
        <v>20.75</v>
      </c>
      <c r="CQ6" s="35">
        <f t="shared" si="10"/>
        <v>18.84</v>
      </c>
      <c r="CR6" s="35" t="str">
        <f t="shared" si="10"/>
        <v>-</v>
      </c>
      <c r="CS6" s="35" t="str">
        <f t="shared" si="10"/>
        <v>-</v>
      </c>
      <c r="CT6" s="35" t="str">
        <f t="shared" si="10"/>
        <v>-</v>
      </c>
      <c r="CU6" s="35">
        <f t="shared" si="10"/>
        <v>46.17</v>
      </c>
      <c r="CV6" s="35">
        <f t="shared" si="10"/>
        <v>45.68</v>
      </c>
      <c r="CW6" s="34" t="str">
        <f>IF(CW7="","",IF(CW7="-","【-】","【"&amp;SUBSTITUTE(TEXT(CW7,"#,##0.00"),"-","△")&amp;"】"))</f>
        <v>【42.86】</v>
      </c>
      <c r="CX6" s="35" t="str">
        <f>IF(CX7="",NA(),CX7)</f>
        <v>-</v>
      </c>
      <c r="CY6" s="35" t="str">
        <f t="shared" ref="CY6:DG6" si="11">IF(CY7="",NA(),CY7)</f>
        <v>-</v>
      </c>
      <c r="CZ6" s="35" t="str">
        <f t="shared" si="11"/>
        <v>-</v>
      </c>
      <c r="DA6" s="35">
        <f t="shared" si="11"/>
        <v>85.41</v>
      </c>
      <c r="DB6" s="35">
        <f t="shared" si="11"/>
        <v>85.66</v>
      </c>
      <c r="DC6" s="35" t="str">
        <f t="shared" si="11"/>
        <v>-</v>
      </c>
      <c r="DD6" s="35" t="str">
        <f t="shared" si="11"/>
        <v>-</v>
      </c>
      <c r="DE6" s="35" t="str">
        <f t="shared" si="11"/>
        <v>-</v>
      </c>
      <c r="DF6" s="35">
        <f t="shared" si="11"/>
        <v>87.84</v>
      </c>
      <c r="DG6" s="35">
        <f t="shared" si="11"/>
        <v>87.96</v>
      </c>
      <c r="DH6" s="34" t="str">
        <f>IF(DH7="","",IF(DH7="-","【-】","【"&amp;SUBSTITUTE(TEXT(DH7,"#,##0.00"),"-","△")&amp;"】"))</f>
        <v>【84.20】</v>
      </c>
      <c r="DI6" s="35" t="str">
        <f>IF(DI7="",NA(),DI7)</f>
        <v>-</v>
      </c>
      <c r="DJ6" s="35" t="str">
        <f t="shared" ref="DJ6:DR6" si="12">IF(DJ7="",NA(),DJ7)</f>
        <v>-</v>
      </c>
      <c r="DK6" s="35" t="str">
        <f t="shared" si="12"/>
        <v>-</v>
      </c>
      <c r="DL6" s="35">
        <f t="shared" si="12"/>
        <v>7.03</v>
      </c>
      <c r="DM6" s="35">
        <f t="shared" si="12"/>
        <v>13.28</v>
      </c>
      <c r="DN6" s="35" t="str">
        <f t="shared" si="12"/>
        <v>-</v>
      </c>
      <c r="DO6" s="35" t="str">
        <f t="shared" si="12"/>
        <v>-</v>
      </c>
      <c r="DP6" s="35" t="str">
        <f t="shared" si="12"/>
        <v>-</v>
      </c>
      <c r="DQ6" s="35">
        <f t="shared" si="12"/>
        <v>26.56</v>
      </c>
      <c r="DR6" s="35">
        <f t="shared" si="12"/>
        <v>27.82</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0.06</v>
      </c>
      <c r="EN6" s="35">
        <f t="shared" si="14"/>
        <v>0.04</v>
      </c>
      <c r="EO6" s="34" t="str">
        <f>IF(EO7="","",IF(EO7="-","【-】","【"&amp;SUBSTITUTE(TEXT(EO7,"#,##0.00"),"-","△")&amp;"】"))</f>
        <v>【0.28】</v>
      </c>
    </row>
    <row r="7" spans="1:148" s="36" customFormat="1" x14ac:dyDescent="0.2">
      <c r="A7" s="28"/>
      <c r="B7" s="37">
        <v>2019</v>
      </c>
      <c r="C7" s="37">
        <v>262021</v>
      </c>
      <c r="D7" s="37">
        <v>46</v>
      </c>
      <c r="E7" s="37">
        <v>17</v>
      </c>
      <c r="F7" s="37">
        <v>4</v>
      </c>
      <c r="G7" s="37">
        <v>0</v>
      </c>
      <c r="H7" s="37" t="s">
        <v>96</v>
      </c>
      <c r="I7" s="37" t="s">
        <v>97</v>
      </c>
      <c r="J7" s="37" t="s">
        <v>98</v>
      </c>
      <c r="K7" s="37" t="s">
        <v>99</v>
      </c>
      <c r="L7" s="37" t="s">
        <v>100</v>
      </c>
      <c r="M7" s="37" t="s">
        <v>101</v>
      </c>
      <c r="N7" s="38" t="s">
        <v>102</v>
      </c>
      <c r="O7" s="38">
        <v>44.32</v>
      </c>
      <c r="P7" s="38">
        <v>1.23</v>
      </c>
      <c r="Q7" s="38">
        <v>92.02</v>
      </c>
      <c r="R7" s="38">
        <v>2772</v>
      </c>
      <c r="S7" s="38">
        <v>81963</v>
      </c>
      <c r="T7" s="38">
        <v>342.13</v>
      </c>
      <c r="U7" s="38">
        <v>239.57</v>
      </c>
      <c r="V7" s="38">
        <v>997</v>
      </c>
      <c r="W7" s="38">
        <v>0.71</v>
      </c>
      <c r="X7" s="38">
        <v>1404.23</v>
      </c>
      <c r="Y7" s="38" t="s">
        <v>102</v>
      </c>
      <c r="Z7" s="38" t="s">
        <v>102</v>
      </c>
      <c r="AA7" s="38" t="s">
        <v>102</v>
      </c>
      <c r="AB7" s="38">
        <v>100.12</v>
      </c>
      <c r="AC7" s="38">
        <v>100.01</v>
      </c>
      <c r="AD7" s="38" t="s">
        <v>102</v>
      </c>
      <c r="AE7" s="38" t="s">
        <v>102</v>
      </c>
      <c r="AF7" s="38" t="s">
        <v>102</v>
      </c>
      <c r="AG7" s="38">
        <v>102.95</v>
      </c>
      <c r="AH7" s="38">
        <v>103.34</v>
      </c>
      <c r="AI7" s="38">
        <v>102.87</v>
      </c>
      <c r="AJ7" s="38" t="s">
        <v>102</v>
      </c>
      <c r="AK7" s="38" t="s">
        <v>102</v>
      </c>
      <c r="AL7" s="38" t="s">
        <v>102</v>
      </c>
      <c r="AM7" s="38">
        <v>0</v>
      </c>
      <c r="AN7" s="38">
        <v>0</v>
      </c>
      <c r="AO7" s="38" t="s">
        <v>102</v>
      </c>
      <c r="AP7" s="38" t="s">
        <v>102</v>
      </c>
      <c r="AQ7" s="38" t="s">
        <v>102</v>
      </c>
      <c r="AR7" s="38">
        <v>27.02</v>
      </c>
      <c r="AS7" s="38">
        <v>29.74</v>
      </c>
      <c r="AT7" s="38">
        <v>76.63</v>
      </c>
      <c r="AU7" s="38" t="s">
        <v>102</v>
      </c>
      <c r="AV7" s="38" t="s">
        <v>102</v>
      </c>
      <c r="AW7" s="38" t="s">
        <v>102</v>
      </c>
      <c r="AX7" s="38">
        <v>76.37</v>
      </c>
      <c r="AY7" s="38">
        <v>122.96</v>
      </c>
      <c r="AZ7" s="38" t="s">
        <v>102</v>
      </c>
      <c r="BA7" s="38" t="s">
        <v>102</v>
      </c>
      <c r="BB7" s="38" t="s">
        <v>102</v>
      </c>
      <c r="BC7" s="38">
        <v>60.67</v>
      </c>
      <c r="BD7" s="38">
        <v>53.44</v>
      </c>
      <c r="BE7" s="38">
        <v>49.61</v>
      </c>
      <c r="BF7" s="38" t="s">
        <v>102</v>
      </c>
      <c r="BG7" s="38" t="s">
        <v>102</v>
      </c>
      <c r="BH7" s="38" t="s">
        <v>102</v>
      </c>
      <c r="BI7" s="38">
        <v>3109.88</v>
      </c>
      <c r="BJ7" s="38">
        <v>7789.43</v>
      </c>
      <c r="BK7" s="38" t="s">
        <v>102</v>
      </c>
      <c r="BL7" s="38" t="s">
        <v>102</v>
      </c>
      <c r="BM7" s="38" t="s">
        <v>102</v>
      </c>
      <c r="BN7" s="38">
        <v>1252.71</v>
      </c>
      <c r="BO7" s="38">
        <v>1267.3900000000001</v>
      </c>
      <c r="BP7" s="38">
        <v>1218.7</v>
      </c>
      <c r="BQ7" s="38" t="s">
        <v>102</v>
      </c>
      <c r="BR7" s="38" t="s">
        <v>102</v>
      </c>
      <c r="BS7" s="38" t="s">
        <v>102</v>
      </c>
      <c r="BT7" s="38">
        <v>38.299999999999997</v>
      </c>
      <c r="BU7" s="38">
        <v>37.090000000000003</v>
      </c>
      <c r="BV7" s="38" t="s">
        <v>102</v>
      </c>
      <c r="BW7" s="38" t="s">
        <v>102</v>
      </c>
      <c r="BX7" s="38" t="s">
        <v>102</v>
      </c>
      <c r="BY7" s="38">
        <v>87.03</v>
      </c>
      <c r="BZ7" s="38">
        <v>84.3</v>
      </c>
      <c r="CA7" s="38">
        <v>74.17</v>
      </c>
      <c r="CB7" s="38" t="s">
        <v>102</v>
      </c>
      <c r="CC7" s="38" t="s">
        <v>102</v>
      </c>
      <c r="CD7" s="38" t="s">
        <v>102</v>
      </c>
      <c r="CE7" s="38">
        <v>356.94</v>
      </c>
      <c r="CF7" s="38">
        <v>367.6</v>
      </c>
      <c r="CG7" s="38" t="s">
        <v>102</v>
      </c>
      <c r="CH7" s="38" t="s">
        <v>102</v>
      </c>
      <c r="CI7" s="38" t="s">
        <v>102</v>
      </c>
      <c r="CJ7" s="38">
        <v>177.02</v>
      </c>
      <c r="CK7" s="38">
        <v>185.47</v>
      </c>
      <c r="CL7" s="38">
        <v>218.56</v>
      </c>
      <c r="CM7" s="38" t="s">
        <v>102</v>
      </c>
      <c r="CN7" s="38" t="s">
        <v>102</v>
      </c>
      <c r="CO7" s="38" t="s">
        <v>102</v>
      </c>
      <c r="CP7" s="38">
        <v>20.75</v>
      </c>
      <c r="CQ7" s="38">
        <v>18.84</v>
      </c>
      <c r="CR7" s="38" t="s">
        <v>102</v>
      </c>
      <c r="CS7" s="38" t="s">
        <v>102</v>
      </c>
      <c r="CT7" s="38" t="s">
        <v>102</v>
      </c>
      <c r="CU7" s="38">
        <v>46.17</v>
      </c>
      <c r="CV7" s="38">
        <v>45.68</v>
      </c>
      <c r="CW7" s="38">
        <v>42.86</v>
      </c>
      <c r="CX7" s="38" t="s">
        <v>102</v>
      </c>
      <c r="CY7" s="38" t="s">
        <v>102</v>
      </c>
      <c r="CZ7" s="38" t="s">
        <v>102</v>
      </c>
      <c r="DA7" s="38">
        <v>85.41</v>
      </c>
      <c r="DB7" s="38">
        <v>85.66</v>
      </c>
      <c r="DC7" s="38" t="s">
        <v>102</v>
      </c>
      <c r="DD7" s="38" t="s">
        <v>102</v>
      </c>
      <c r="DE7" s="38" t="s">
        <v>102</v>
      </c>
      <c r="DF7" s="38">
        <v>87.84</v>
      </c>
      <c r="DG7" s="38">
        <v>87.96</v>
      </c>
      <c r="DH7" s="38">
        <v>84.2</v>
      </c>
      <c r="DI7" s="38" t="s">
        <v>102</v>
      </c>
      <c r="DJ7" s="38" t="s">
        <v>102</v>
      </c>
      <c r="DK7" s="38" t="s">
        <v>102</v>
      </c>
      <c r="DL7" s="38">
        <v>7.03</v>
      </c>
      <c r="DM7" s="38">
        <v>13.28</v>
      </c>
      <c r="DN7" s="38" t="s">
        <v>102</v>
      </c>
      <c r="DO7" s="38" t="s">
        <v>102</v>
      </c>
      <c r="DP7" s="38" t="s">
        <v>102</v>
      </c>
      <c r="DQ7" s="38">
        <v>26.56</v>
      </c>
      <c r="DR7" s="38">
        <v>27.82</v>
      </c>
      <c r="DS7" s="38">
        <v>25.37</v>
      </c>
      <c r="DT7" s="38" t="s">
        <v>102</v>
      </c>
      <c r="DU7" s="38" t="s">
        <v>102</v>
      </c>
      <c r="DV7" s="38" t="s">
        <v>102</v>
      </c>
      <c r="DW7" s="38">
        <v>0</v>
      </c>
      <c r="DX7" s="38">
        <v>0</v>
      </c>
      <c r="DY7" s="38" t="s">
        <v>102</v>
      </c>
      <c r="DZ7" s="38" t="s">
        <v>102</v>
      </c>
      <c r="EA7" s="38" t="s">
        <v>102</v>
      </c>
      <c r="EB7" s="38">
        <v>0</v>
      </c>
      <c r="EC7" s="38">
        <v>0</v>
      </c>
      <c r="ED7" s="38">
        <v>6.2</v>
      </c>
      <c r="EE7" s="38" t="s">
        <v>102</v>
      </c>
      <c r="EF7" s="38" t="s">
        <v>102</v>
      </c>
      <c r="EG7" s="38" t="s">
        <v>102</v>
      </c>
      <c r="EH7" s="38">
        <v>0</v>
      </c>
      <c r="EI7" s="38">
        <v>0</v>
      </c>
      <c r="EJ7" s="38" t="s">
        <v>102</v>
      </c>
      <c r="EK7" s="38" t="s">
        <v>102</v>
      </c>
      <c r="EL7" s="38" t="s">
        <v>102</v>
      </c>
      <c r="EM7" s="38">
        <v>0.06</v>
      </c>
      <c r="EN7" s="38">
        <v>0.04</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秀和</dc:creator>
  <cp:lastModifiedBy>nec-setup</cp:lastModifiedBy>
  <cp:lastPrinted>2021-01-27T00:03:12Z</cp:lastPrinted>
  <dcterms:created xsi:type="dcterms:W3CDTF">2021-02-07T00:04:55Z</dcterms:created>
  <dcterms:modified xsi:type="dcterms:W3CDTF">2021-02-13T23:46:26Z</dcterms:modified>
</cp:coreProperties>
</file>