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Sv0110\user\01各課\S03地域整備課\G3整備\水道係\80_調書関係\H31・R1\20200116【京都府自治振興課】公営企業に係る「経営比較分析表」（平成３０年度）の分析等について（依頼）\"/>
    </mc:Choice>
  </mc:AlternateContent>
  <xr:revisionPtr revIDLastSave="0" documentId="13_ncr:1_{8086AB08-5A35-46BE-AAC7-BE1CB9E6E7BF}" xr6:coauthVersionLast="41" xr6:coauthVersionMax="41" xr10:uidLastSave="{00000000-0000-0000-0000-000000000000}"/>
  <workbookProtection workbookAlgorithmName="SHA-512" workbookHashValue="njit2+1HZIkLWVwAKKbsPZHlPaLQFP1+dBC49y6I78h1xTorZ1ItEBtzXigBNhyBM9N3bnKRbtjND5HRGE5+rQ==" workbookSaltValue="54p6a6/vZGHxukcgoIIwww==" workbookSpinCount="100000" lockStructure="1"/>
  <bookViews>
    <workbookView xWindow="-120" yWindow="-120" windowWidth="19440" windowHeight="1500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<sst xmlns="http://schemas.openxmlformats.org/spreadsheetml/2006/main" count="225" uniqueCount="111">
  <si>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</si>
  <si>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</si>
  <si>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</si>
  <si>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</si>
  <si>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</si>
  <si>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</si>
  <si>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</si>
  <si>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</si>
  <si>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</si>
  <si>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</si>
  <si>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</si>
  <si>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</si>
  <si>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</si>
  <si>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</si>
  <si>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</si>
  <si>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</si>
  <si>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</si>
  <si>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</si>
  <si>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</si>
  <si>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</si>
  <si>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</si>
  <si>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</si>
  <si>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</si>
  <si>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</si>
  <si>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</si>
  <si>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</si>
  <si>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</si>
  <si>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</si>
  <si>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</si>
  <si>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</si>
  <si>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</si>
  <si>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</si>
  <si>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</si>
  <si>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</si>
  <si>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</si>
  <si>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</si>
  <si>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</si>
  <si>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</si>
  <si>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</si>
  <si>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</si>
  <si>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</si>
  <si>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</si>
  <si>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</si>
  <si>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</si>
  <si>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</si>
  <si>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</si>
  <si>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</si>
  <si>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</si>
  <si>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</si>
  <si>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</si>
  <si>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</si>
  <si>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</si>
  <si>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</si>
  <si>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</si>
  <si>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</si>
  <si>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</si>
  <si>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</si>
  <si>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</si>
  <si>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</si>
  <si>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</si>
  <si>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</si>
  <si>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</si>
  <si>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</si>
  <si>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</si>
  <si>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</si>
  <si>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</si>
  <si>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</si>
  <si>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</si>
  <si>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</si>
  <si>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</si>
  <si>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</si>
  <si>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</si>
  <si>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</si>
  <si>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</si>
  <si>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</si>
  <si>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</si>
  <si>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</si>
  <si>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</si>
  <si>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</si>
  <si>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</si>
  <si>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</si>
  <si>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</si>
  <si>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</si>
  <si>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</si>
  <si>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</si>
  <si>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</si>
  <si>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</si>
  <si>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</si>
  <si>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</si>
  <si>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</si>
  <si>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</si>
  <si>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</si>
  <si>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</si>
  <si>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</si>
  <si>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</si>
  <si>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</si>
  <si>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</si>
  <si>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</si>
  <si>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</si>
  <si>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</si>
  <si>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</si>
  <si>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</si>
  <si>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</si>
  <si>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</si>
  <si>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</si>
  <si>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</si>
  <si>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</si>
  <si>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</si>
  <si>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内の管路が大部分であり漏水が少なく、有収率は高い傾向にあるが、企業債残高は高い傾向にある。一般会計からの繰入金収入が多い状態にあり、現在より財源の確保及び維持管理費効率化に努める必要がある。府や近隣自治体との情報共有等を行いながら、今後も継続した維持管理費の削減等の経営改善を図る必要がある。</t>
    <rPh sb="65" eb="67">
      <t>ジョウタイ</t>
    </rPh>
    <rPh sb="71" eb="73">
      <t>ゲンザイ</t>
    </rPh>
    <rPh sb="75" eb="77">
      <t>ザイゲン</t>
    </rPh>
    <rPh sb="78" eb="80">
      <t>カクホ</t>
    </rPh>
    <rPh sb="80" eb="81">
      <t>オヨ</t>
    </rPh>
    <rPh sb="82" eb="84">
      <t>イジ</t>
    </rPh>
    <rPh sb="84" eb="87">
      <t>カンリヒ</t>
    </rPh>
    <rPh sb="87" eb="90">
      <t>コウリツカ</t>
    </rPh>
    <rPh sb="91" eb="92">
      <t>ツト</t>
    </rPh>
    <rPh sb="94" eb="96">
      <t>ヒツヨウ</t>
    </rPh>
    <phoneticPr fontId="4"/>
  </si>
  <si>
    <t>③管路更新率
　耐用年数内の管路が9割程度であるため、更新率は低い。今後の更新時期について想定しておく必要がある。</t>
    <rPh sb="19" eb="21">
      <t>テイド</t>
    </rPh>
    <phoneticPr fontId="4"/>
  </si>
  <si>
    <t>①収益的収支比率
　起債償還金額が減額傾向にあり、比率は向上している。しかし、一般会計繰入金収入に依存していることから、今後も維持管理費の削減等の経営改善の取り組みが必要である。
④企業債残高対給水収益比率
　起債償還金の減少により経年比較では減少してきており、類似団体平均を下回る傾向にあるが、今後人口減少により収入が少なくなることを見据えた適切な料金収入を検討する必要がある。
⑤料金回収率
　起債償還金が減り、向上しているものの、料金回収率は100％以下であるため、将来を見据えた適切な料金収入を検討する必要がある。
⑥給水原価
　近年は減少傾向にあるが類似団体平均程度であり、借入金の返済額は今後も継続することから維持管理の効率化などを図り、減少となるよう努力が必要である。
⑦施設利用率
　人口減少に伴う有収水量の低下により類似団体平均より低い数値となっており、施設余裕のある状態となっている。適切な施設規模を把握する必要がある。
⑧有収率
　耐用年数を超えた施設・管路が少ないことから漏水が少なく、類似団体平均より高い数値である。</t>
    <rPh sb="19" eb="21">
      <t>ケイコウ</t>
    </rPh>
    <rPh sb="169" eb="171">
      <t>ミス</t>
    </rPh>
    <rPh sb="207" eb="208">
      <t>ヘ</t>
    </rPh>
    <rPh sb="210" eb="212">
      <t>コウジョウ</t>
    </rPh>
    <rPh sb="272" eb="274">
      <t>キンネン</t>
    </rPh>
    <rPh sb="275" eb="277">
      <t>ゲンショウ</t>
    </rPh>
    <rPh sb="277" eb="279">
      <t>ケイコウ</t>
    </rPh>
    <rPh sb="283" eb="284">
      <t>ルイ</t>
    </rPh>
    <rPh sb="289" eb="291">
      <t>テイド</t>
    </rPh>
    <rPh sb="328" eb="33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</si>
</sst>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c:v>
                </c:pt>
                <c:pt idx="1">
                  <c:v>0.52</c:v>
                </c:pt>
                <c:pt idx="2">
                  <c:v>0.08</c:v>
                </c:pt>
                <c:pt idx="3" formatCode="#,##0.00;&quot;△&quot;#,##0.00">
                  <c:v>0</c:v>
                </c:pt>
                <c:pt idx="4" formatCode="#,##0.00;&quot;△&quot;#,##0.00">
                  <c:v>0</c:v>
                </c:pt>
              </c:numCache>
            </c:numRef>
          </c:val>
          <c:extLst>
            <c:ext xmlns:c16="http://schemas.microsoft.com/office/drawing/2014/chart" uri="{C3380CC4-5D6E-409C-BE32-E72D297353CC}">
              <c16:uniqueId val="{00000000-EA5E-46A0-889E-C0A941C2512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0.56999999999999995</c:v>
                </c:pt>
                <c:pt idx="4">
                  <c:v>0.62</c:v>
                </c:pt>
              </c:numCache>
            </c:numRef>
          </c:val>
          <c:smooth val="0"/>
          <c:extLst>
            <c:ext xmlns:c16="http://schemas.microsoft.com/office/drawing/2014/chart" uri="{C3380CC4-5D6E-409C-BE32-E72D297353CC}">
              <c16:uniqueId val="{00000001-EA5E-46A0-889E-C0A941C2512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34.28</c:v>
                </c:pt>
                <c:pt idx="1">
                  <c:v>33.770000000000003</c:v>
                </c:pt>
                <c:pt idx="2">
                  <c:v>33.89</c:v>
                </c:pt>
                <c:pt idx="3">
                  <c:v>34.799999999999997</c:v>
                </c:pt>
                <c:pt idx="4">
                  <c:v>35.03</c:v>
                </c:pt>
              </c:numCache>
            </c:numRef>
          </c:val>
          <c:extLst>
            <c:ext xmlns:c16="http://schemas.microsoft.com/office/drawing/2014/chart" uri="{C3380CC4-5D6E-409C-BE32-E72D297353CC}">
              <c16:uniqueId val="{00000000-53E8-4CAA-9B94-5853DA6849D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47.95</c:v>
                </c:pt>
                <c:pt idx="4">
                  <c:v>48.26</c:v>
                </c:pt>
              </c:numCache>
            </c:numRef>
          </c:val>
          <c:smooth val="0"/>
          <c:extLst>
            <c:ext xmlns:c16="http://schemas.microsoft.com/office/drawing/2014/chart" uri="{C3380CC4-5D6E-409C-BE32-E72D297353CC}">
              <c16:uniqueId val="{00000001-53E8-4CAA-9B94-5853DA6849D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93.5</c:v>
                </c:pt>
                <c:pt idx="1">
                  <c:v>95.01</c:v>
                </c:pt>
                <c:pt idx="2">
                  <c:v>93.57</c:v>
                </c:pt>
                <c:pt idx="3">
                  <c:v>92.84</c:v>
                </c:pt>
                <c:pt idx="4">
                  <c:v>92.27</c:v>
                </c:pt>
              </c:numCache>
            </c:numRef>
          </c:val>
          <c:extLst>
            <c:ext xmlns:c16="http://schemas.microsoft.com/office/drawing/2014/chart" uri="{C3380CC4-5D6E-409C-BE32-E72D297353CC}">
              <c16:uniqueId val="{00000000-ADF1-4415-A119-6A1336F95F6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74.900000000000006</c:v>
                </c:pt>
                <c:pt idx="4">
                  <c:v>72.72</c:v>
                </c:pt>
              </c:numCache>
            </c:numRef>
          </c:val>
          <c:smooth val="0"/>
          <c:extLst>
            <c:ext xmlns:c16="http://schemas.microsoft.com/office/drawing/2014/chart" uri="{C3380CC4-5D6E-409C-BE32-E72D297353CC}">
              <c16:uniqueId val="{00000001-ADF1-4415-A119-6A1336F95F6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84.06</c:v>
                </c:pt>
                <c:pt idx="1">
                  <c:v>83.48</c:v>
                </c:pt>
                <c:pt idx="2">
                  <c:v>76.67</c:v>
                </c:pt>
                <c:pt idx="3">
                  <c:v>79.42</c:v>
                </c:pt>
                <c:pt idx="4">
                  <c:v>82.89</c:v>
                </c:pt>
              </c:numCache>
            </c:numRef>
          </c:val>
          <c:extLst>
            <c:ext xmlns:c16="http://schemas.microsoft.com/office/drawing/2014/chart" uri="{C3380CC4-5D6E-409C-BE32-E72D297353CC}">
              <c16:uniqueId val="{00000000-8624-4A8D-BF0C-9F20279FEE1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74.05</c:v>
                </c:pt>
                <c:pt idx="4">
                  <c:v>73.25</c:v>
                </c:pt>
              </c:numCache>
            </c:numRef>
          </c:val>
          <c:smooth val="0"/>
          <c:extLst>
            <c:ext xmlns:c16="http://schemas.microsoft.com/office/drawing/2014/chart" uri="{C3380CC4-5D6E-409C-BE32-E72D297353CC}">
              <c16:uniqueId val="{00000001-8624-4A8D-BF0C-9F20279FEE1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1B-4311-A042-D3BD1B4937C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1B-4311-A042-D3BD1B4937C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9-4762-817F-8006F78680F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9-4762-817F-8006F78680F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33-47B9-8854-27F5D1DF4EB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33-47B9-8854-27F5D1DF4EB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82-4185-9E54-54E314BBDC6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82-4185-9E54-54E314BBDC6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1305.3900000000001</c:v>
                </c:pt>
                <c:pt idx="1">
                  <c:v>1227.93</c:v>
                </c:pt>
                <c:pt idx="2">
                  <c:v>1102.5899999999999</c:v>
                </c:pt>
                <c:pt idx="3">
                  <c:v>985.54</c:v>
                </c:pt>
                <c:pt idx="4">
                  <c:v>929.95</c:v>
                </c:pt>
              </c:numCache>
            </c:numRef>
          </c:val>
          <c:extLst>
            <c:ext xmlns:c16="http://schemas.microsoft.com/office/drawing/2014/chart" uri="{C3380CC4-5D6E-409C-BE32-E72D297353CC}">
              <c16:uniqueId val="{00000000-6EDF-4269-9A0D-D5AD1925B23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1302.33</c:v>
                </c:pt>
                <c:pt idx="4">
                  <c:v>1274.21</c:v>
                </c:pt>
              </c:numCache>
            </c:numRef>
          </c:val>
          <c:smooth val="0"/>
          <c:extLst>
            <c:ext xmlns:c16="http://schemas.microsoft.com/office/drawing/2014/chart" uri="{C3380CC4-5D6E-409C-BE32-E72D297353CC}">
              <c16:uniqueId val="{00000001-6EDF-4269-9A0D-D5AD1925B23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46.17</c:v>
                </c:pt>
                <c:pt idx="1">
                  <c:v>47.27</c:v>
                </c:pt>
                <c:pt idx="2">
                  <c:v>46.33</c:v>
                </c:pt>
                <c:pt idx="3">
                  <c:v>51.71</c:v>
                </c:pt>
                <c:pt idx="4">
                  <c:v>61.11</c:v>
                </c:pt>
              </c:numCache>
            </c:numRef>
          </c:val>
          <c:extLst>
            <c:ext xmlns:c16="http://schemas.microsoft.com/office/drawing/2014/chart" uri="{C3380CC4-5D6E-409C-BE32-E72D297353CC}">
              <c16:uniqueId val="{00000000-0352-494E-9416-4369EBE5BA6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40.89</c:v>
                </c:pt>
                <c:pt idx="4">
                  <c:v>41.25</c:v>
                </c:pt>
              </c:numCache>
            </c:numRef>
          </c:val>
          <c:smooth val="0"/>
          <c:extLst>
            <c:ext xmlns:c16="http://schemas.microsoft.com/office/drawing/2014/chart" uri="{C3380CC4-5D6E-409C-BE32-E72D297353CC}">
              <c16:uniqueId val="{00000001-0352-494E-9416-4369EBE5BA6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513.51</c:v>
                </c:pt>
                <c:pt idx="1">
                  <c:v>481.52</c:v>
                </c:pt>
                <c:pt idx="2">
                  <c:v>501.14</c:v>
                </c:pt>
                <c:pt idx="3">
                  <c:v>447.08</c:v>
                </c:pt>
                <c:pt idx="4">
                  <c:v>384.5</c:v>
                </c:pt>
              </c:numCache>
            </c:numRef>
          </c:val>
          <c:extLst>
            <c:ext xmlns:c16="http://schemas.microsoft.com/office/drawing/2014/chart" uri="{C3380CC4-5D6E-409C-BE32-E72D297353CC}">
              <c16:uniqueId val="{00000000-C02F-49F5-B5C9-E76047D7CF3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383.2</c:v>
                </c:pt>
                <c:pt idx="4">
                  <c:v>383.25</c:v>
                </c:pt>
              </c:numCache>
            </c:numRef>
          </c:val>
          <c:smooth val="0"/>
          <c:extLst>
            <c:ext xmlns:c16="http://schemas.microsoft.com/office/drawing/2014/chart" uri="{C3380CC4-5D6E-409C-BE32-E72D297353CC}">
              <c16:uniqueId val="{00000001-C02F-49F5-B5C9-E76047D7CF3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京都府　伊根町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72">
        <f>データ!$R$6</f>
        <v>2110</v>
      </c>
      <c r="AM8" s="72"/>
      <c r="AN8" s="72"/>
      <c r="AO8" s="72"/>
      <c r="AP8" s="72"/>
      <c r="AQ8" s="72"/>
      <c r="AR8" s="72"/>
      <c r="AS8" s="72"/>
      <c r="AT8" s="71">
        <f>データ!$S$6</f>
        <v>61.95</v>
      </c>
      <c r="AU8" s="71"/>
      <c r="AV8" s="71"/>
      <c r="AW8" s="71"/>
      <c r="AX8" s="71"/>
      <c r="AY8" s="71"/>
      <c r="AZ8" s="71"/>
      <c r="BA8" s="71"/>
      <c r="BB8" s="71">
        <f>データ!$T$6</f>
        <v>34.06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93.79</v>
      </c>
      <c r="Q10" s="71"/>
      <c r="R10" s="71"/>
      <c r="S10" s="71"/>
      <c r="T10" s="71"/>
      <c r="U10" s="71"/>
      <c r="V10" s="71"/>
      <c r="W10" s="72">
        <f>データ!$Q$6</f>
        <v>3575</v>
      </c>
      <c r="X10" s="72"/>
      <c r="Y10" s="72"/>
      <c r="Z10" s="72"/>
      <c r="AA10" s="72"/>
      <c r="AB10" s="72"/>
      <c r="AC10" s="72"/>
      <c r="AD10" s="2"/>
      <c r="AE10" s="2"/>
      <c r="AF10" s="2"/>
      <c r="AG10" s="2"/>
      <c r="AH10" s="2"/>
      <c r="AI10" s="2"/>
      <c r="AJ10" s="2"/>
      <c r="AK10" s="2"/>
      <c r="AL10" s="72">
        <f>データ!$U$6</f>
        <v>1965</v>
      </c>
      <c r="AM10" s="72"/>
      <c r="AN10" s="72"/>
      <c r="AO10" s="72"/>
      <c r="AP10" s="72"/>
      <c r="AQ10" s="72"/>
      <c r="AR10" s="72"/>
      <c r="AS10" s="72"/>
      <c r="AT10" s="71">
        <f>データ!$V$6</f>
        <v>2.1</v>
      </c>
      <c r="AU10" s="71"/>
      <c r="AV10" s="71"/>
      <c r="AW10" s="71"/>
      <c r="AX10" s="71"/>
      <c r="AY10" s="71"/>
      <c r="AZ10" s="71"/>
      <c r="BA10" s="71"/>
      <c r="BB10" s="71">
        <f>データ!$W$6</f>
        <v>935.71</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110</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108</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ZfiKQVGw6tz4tjDkblvPHDl9wRZSdpsrnp/lycqJys4fVK6jyQ51TjBxFO8jqyKWECOHvCCF3ZT92jAYq+j5Zg==" saltValue="eYjLblMr/5rtHpy//Oer0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2" t="s">
        <v>51</v>
      </c>
      <c r="I3" s="83"/>
      <c r="J3" s="83"/>
      <c r="K3" s="83"/>
      <c r="L3" s="83"/>
      <c r="M3" s="83"/>
      <c r="N3" s="83"/>
      <c r="O3" s="83"/>
      <c r="P3" s="83"/>
      <c r="Q3" s="83"/>
      <c r="R3" s="83"/>
      <c r="S3" s="83"/>
      <c r="T3" s="83"/>
      <c r="U3" s="83"/>
      <c r="V3" s="83"/>
      <c r="W3" s="84"/>
      <c r="X3" s="88" t="s">
        <v>52</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53</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54</v>
      </c>
      <c r="B4" s="31"/>
      <c r="C4" s="31"/>
      <c r="D4" s="31"/>
      <c r="E4" s="31"/>
      <c r="F4" s="31"/>
      <c r="G4" s="31"/>
      <c r="H4" s="85"/>
      <c r="I4" s="86"/>
      <c r="J4" s="86"/>
      <c r="K4" s="86"/>
      <c r="L4" s="86"/>
      <c r="M4" s="86"/>
      <c r="N4" s="86"/>
      <c r="O4" s="86"/>
      <c r="P4" s="86"/>
      <c r="Q4" s="86"/>
      <c r="R4" s="86"/>
      <c r="S4" s="86"/>
      <c r="T4" s="86"/>
      <c r="U4" s="86"/>
      <c r="V4" s="86"/>
      <c r="W4" s="87"/>
      <c r="X4" s="81" t="s">
        <v>55</v>
      </c>
      <c r="Y4" s="81"/>
      <c r="Z4" s="81"/>
      <c r="AA4" s="81"/>
      <c r="AB4" s="81"/>
      <c r="AC4" s="81"/>
      <c r="AD4" s="81"/>
      <c r="AE4" s="81"/>
      <c r="AF4" s="81"/>
      <c r="AG4" s="81"/>
      <c r="AH4" s="81"/>
      <c r="AI4" s="81" t="s">
        <v>56</v>
      </c>
      <c r="AJ4" s="81"/>
      <c r="AK4" s="81"/>
      <c r="AL4" s="81"/>
      <c r="AM4" s="81"/>
      <c r="AN4" s="81"/>
      <c r="AO4" s="81"/>
      <c r="AP4" s="81"/>
      <c r="AQ4" s="81"/>
      <c r="AR4" s="81"/>
      <c r="AS4" s="81"/>
      <c r="AT4" s="81" t="s">
        <v>57</v>
      </c>
      <c r="AU4" s="81"/>
      <c r="AV4" s="81"/>
      <c r="AW4" s="81"/>
      <c r="AX4" s="81"/>
      <c r="AY4" s="81"/>
      <c r="AZ4" s="81"/>
      <c r="BA4" s="81"/>
      <c r="BB4" s="81"/>
      <c r="BC4" s="81"/>
      <c r="BD4" s="81"/>
      <c r="BE4" s="81" t="s">
        <v>58</v>
      </c>
      <c r="BF4" s="81"/>
      <c r="BG4" s="81"/>
      <c r="BH4" s="81"/>
      <c r="BI4" s="81"/>
      <c r="BJ4" s="81"/>
      <c r="BK4" s="81"/>
      <c r="BL4" s="81"/>
      <c r="BM4" s="81"/>
      <c r="BN4" s="81"/>
      <c r="BO4" s="81"/>
      <c r="BP4" s="81" t="s">
        <v>59</v>
      </c>
      <c r="BQ4" s="81"/>
      <c r="BR4" s="81"/>
      <c r="BS4" s="81"/>
      <c r="BT4" s="81"/>
      <c r="BU4" s="81"/>
      <c r="BV4" s="81"/>
      <c r="BW4" s="81"/>
      <c r="BX4" s="81"/>
      <c r="BY4" s="81"/>
      <c r="BZ4" s="81"/>
      <c r="CA4" s="81" t="s">
        <v>60</v>
      </c>
      <c r="CB4" s="81"/>
      <c r="CC4" s="81"/>
      <c r="CD4" s="81"/>
      <c r="CE4" s="81"/>
      <c r="CF4" s="81"/>
      <c r="CG4" s="81"/>
      <c r="CH4" s="81"/>
      <c r="CI4" s="81"/>
      <c r="CJ4" s="81"/>
      <c r="CK4" s="81"/>
      <c r="CL4" s="81" t="s">
        <v>61</v>
      </c>
      <c r="CM4" s="81"/>
      <c r="CN4" s="81"/>
      <c r="CO4" s="81"/>
      <c r="CP4" s="81"/>
      <c r="CQ4" s="81"/>
      <c r="CR4" s="81"/>
      <c r="CS4" s="81"/>
      <c r="CT4" s="81"/>
      <c r="CU4" s="81"/>
      <c r="CV4" s="81"/>
      <c r="CW4" s="81" t="s">
        <v>62</v>
      </c>
      <c r="CX4" s="81"/>
      <c r="CY4" s="81"/>
      <c r="CZ4" s="81"/>
      <c r="DA4" s="81"/>
      <c r="DB4" s="81"/>
      <c r="DC4" s="81"/>
      <c r="DD4" s="81"/>
      <c r="DE4" s="81"/>
      <c r="DF4" s="81"/>
      <c r="DG4" s="81"/>
      <c r="DH4" s="81" t="s">
        <v>63</v>
      </c>
      <c r="DI4" s="81"/>
      <c r="DJ4" s="81"/>
      <c r="DK4" s="81"/>
      <c r="DL4" s="81"/>
      <c r="DM4" s="81"/>
      <c r="DN4" s="81"/>
      <c r="DO4" s="81"/>
      <c r="DP4" s="81"/>
      <c r="DQ4" s="81"/>
      <c r="DR4" s="81"/>
      <c r="DS4" s="81" t="s">
        <v>64</v>
      </c>
      <c r="DT4" s="81"/>
      <c r="DU4" s="81"/>
      <c r="DV4" s="81"/>
      <c r="DW4" s="81"/>
      <c r="DX4" s="81"/>
      <c r="DY4" s="81"/>
      <c r="DZ4" s="81"/>
      <c r="EA4" s="81"/>
      <c r="EB4" s="81"/>
      <c r="EC4" s="81"/>
      <c r="ED4" s="81" t="s">
        <v>65</v>
      </c>
      <c r="EE4" s="81"/>
      <c r="EF4" s="81"/>
      <c r="EG4" s="81"/>
      <c r="EH4" s="81"/>
      <c r="EI4" s="81"/>
      <c r="EJ4" s="81"/>
      <c r="EK4" s="81"/>
      <c r="EL4" s="81"/>
      <c r="EM4" s="81"/>
      <c r="EN4" s="81"/>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264636</v>
      </c>
      <c r="D6" s="34">
        <f t="shared" si="3"/>
        <v>47</v>
      </c>
      <c r="E6" s="34">
        <f t="shared" si="3"/>
        <v>1</v>
      </c>
      <c r="F6" s="34">
        <f t="shared" si="3"/>
        <v>0</v>
      </c>
      <c r="G6" s="34">
        <f t="shared" si="3"/>
        <v>0</v>
      </c>
      <c r="H6" s="34" t="str">
        <f t="shared" si="3"/>
        <v>京都府　伊根町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93.79</v>
      </c>
      <c r="Q6" s="35">
        <f t="shared" si="3"/>
        <v>3575</v>
      </c>
      <c r="R6" s="35">
        <f t="shared" si="3"/>
        <v>2110</v>
      </c>
      <c r="S6" s="35">
        <f t="shared" si="3"/>
        <v>61.95</v>
      </c>
      <c r="T6" s="35">
        <f t="shared" si="3"/>
        <v>34.06</v>
      </c>
      <c r="U6" s="35">
        <f t="shared" si="3"/>
        <v>1965</v>
      </c>
      <c r="V6" s="35">
        <f t="shared" si="3"/>
        <v>2.1</v>
      </c>
      <c r="W6" s="35">
        <f t="shared" si="3"/>
        <v>935.71</v>
      </c>
      <c r="X6" s="36">
        <f>IF(X7="",NA(),X7)</f>
        <v>84.06</v>
      </c>
      <c r="Y6" s="36">
        <f t="shared" ref="Y6:AG6" si="4">IF(Y7="",NA(),Y7)</f>
        <v>83.48</v>
      </c>
      <c r="Z6" s="36">
        <f t="shared" si="4"/>
        <v>76.67</v>
      </c>
      <c r="AA6" s="36">
        <f t="shared" si="4"/>
        <v>79.42</v>
      </c>
      <c r="AB6" s="36">
        <f t="shared" si="4"/>
        <v>82.89</v>
      </c>
      <c r="AC6" s="36">
        <f t="shared" si="4"/>
        <v>75.87</v>
      </c>
      <c r="AD6" s="36">
        <f t="shared" si="4"/>
        <v>76.27</v>
      </c>
      <c r="AE6" s="36">
        <f t="shared" si="4"/>
        <v>77.56</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1305.3900000000001</v>
      </c>
      <c r="BF6" s="36">
        <f t="shared" ref="BF6:BN6" si="7">IF(BF7="",NA(),BF7)</f>
        <v>1227.93</v>
      </c>
      <c r="BG6" s="36">
        <f t="shared" si="7"/>
        <v>1102.5899999999999</v>
      </c>
      <c r="BH6" s="36">
        <f t="shared" si="7"/>
        <v>985.54</v>
      </c>
      <c r="BI6" s="36">
        <f t="shared" si="7"/>
        <v>929.95</v>
      </c>
      <c r="BJ6" s="36">
        <f t="shared" si="7"/>
        <v>1125.69</v>
      </c>
      <c r="BK6" s="36">
        <f t="shared" si="7"/>
        <v>1134.67</v>
      </c>
      <c r="BL6" s="36">
        <f t="shared" si="7"/>
        <v>1144.79</v>
      </c>
      <c r="BM6" s="36">
        <f t="shared" si="7"/>
        <v>1302.33</v>
      </c>
      <c r="BN6" s="36">
        <f t="shared" si="7"/>
        <v>1274.21</v>
      </c>
      <c r="BO6" s="35" t="str">
        <f>IF(BO7="","",IF(BO7="-","【-】","【"&amp;SUBSTITUTE(TEXT(BO7,"#,##0.00"),"-","△")&amp;"】"))</f>
        <v>【1,074.14】</v>
      </c>
      <c r="BP6" s="36">
        <f>IF(BP7="",NA(),BP7)</f>
        <v>46.17</v>
      </c>
      <c r="BQ6" s="36">
        <f t="shared" ref="BQ6:BY6" si="8">IF(BQ7="",NA(),BQ7)</f>
        <v>47.27</v>
      </c>
      <c r="BR6" s="36">
        <f t="shared" si="8"/>
        <v>46.33</v>
      </c>
      <c r="BS6" s="36">
        <f t="shared" si="8"/>
        <v>51.71</v>
      </c>
      <c r="BT6" s="36">
        <f t="shared" si="8"/>
        <v>61.11</v>
      </c>
      <c r="BU6" s="36">
        <f t="shared" si="8"/>
        <v>46.48</v>
      </c>
      <c r="BV6" s="36">
        <f t="shared" si="8"/>
        <v>40.6</v>
      </c>
      <c r="BW6" s="36">
        <f t="shared" si="8"/>
        <v>56.04</v>
      </c>
      <c r="BX6" s="36">
        <f t="shared" si="8"/>
        <v>40.89</v>
      </c>
      <c r="BY6" s="36">
        <f t="shared" si="8"/>
        <v>41.25</v>
      </c>
      <c r="BZ6" s="35" t="str">
        <f>IF(BZ7="","",IF(BZ7="-","【-】","【"&amp;SUBSTITUTE(TEXT(BZ7,"#,##0.00"),"-","△")&amp;"】"))</f>
        <v>【54.36】</v>
      </c>
      <c r="CA6" s="36">
        <f>IF(CA7="",NA(),CA7)</f>
        <v>513.51</v>
      </c>
      <c r="CB6" s="36">
        <f t="shared" ref="CB6:CJ6" si="9">IF(CB7="",NA(),CB7)</f>
        <v>481.52</v>
      </c>
      <c r="CC6" s="36">
        <f t="shared" si="9"/>
        <v>501.14</v>
      </c>
      <c r="CD6" s="36">
        <f t="shared" si="9"/>
        <v>447.08</v>
      </c>
      <c r="CE6" s="36">
        <f t="shared" si="9"/>
        <v>384.5</v>
      </c>
      <c r="CF6" s="36">
        <f t="shared" si="9"/>
        <v>376.61</v>
      </c>
      <c r="CG6" s="36">
        <f t="shared" si="9"/>
        <v>440.03</v>
      </c>
      <c r="CH6" s="36">
        <f t="shared" si="9"/>
        <v>304.35000000000002</v>
      </c>
      <c r="CI6" s="36">
        <f t="shared" si="9"/>
        <v>383.2</v>
      </c>
      <c r="CJ6" s="36">
        <f t="shared" si="9"/>
        <v>383.25</v>
      </c>
      <c r="CK6" s="35" t="str">
        <f>IF(CK7="","",IF(CK7="-","【-】","【"&amp;SUBSTITUTE(TEXT(CK7,"#,##0.00"),"-","△")&amp;"】"))</f>
        <v>【296.40】</v>
      </c>
      <c r="CL6" s="36">
        <f>IF(CL7="",NA(),CL7)</f>
        <v>34.28</v>
      </c>
      <c r="CM6" s="36">
        <f t="shared" ref="CM6:CU6" si="10">IF(CM7="",NA(),CM7)</f>
        <v>33.770000000000003</v>
      </c>
      <c r="CN6" s="36">
        <f t="shared" si="10"/>
        <v>33.89</v>
      </c>
      <c r="CO6" s="36">
        <f t="shared" si="10"/>
        <v>34.799999999999997</v>
      </c>
      <c r="CP6" s="36">
        <f t="shared" si="10"/>
        <v>35.03</v>
      </c>
      <c r="CQ6" s="36">
        <f t="shared" si="10"/>
        <v>57.43</v>
      </c>
      <c r="CR6" s="36">
        <f t="shared" si="10"/>
        <v>57.29</v>
      </c>
      <c r="CS6" s="36">
        <f t="shared" si="10"/>
        <v>55.9</v>
      </c>
      <c r="CT6" s="36">
        <f t="shared" si="10"/>
        <v>47.95</v>
      </c>
      <c r="CU6" s="36">
        <f t="shared" si="10"/>
        <v>48.26</v>
      </c>
      <c r="CV6" s="35" t="str">
        <f>IF(CV7="","",IF(CV7="-","【-】","【"&amp;SUBSTITUTE(TEXT(CV7,"#,##0.00"),"-","△")&amp;"】"))</f>
        <v>【55.95】</v>
      </c>
      <c r="CW6" s="36">
        <f>IF(CW7="",NA(),CW7)</f>
        <v>93.5</v>
      </c>
      <c r="CX6" s="36">
        <f t="shared" ref="CX6:DF6" si="11">IF(CX7="",NA(),CX7)</f>
        <v>95.01</v>
      </c>
      <c r="CY6" s="36">
        <f t="shared" si="11"/>
        <v>93.57</v>
      </c>
      <c r="CZ6" s="36">
        <f t="shared" si="11"/>
        <v>92.84</v>
      </c>
      <c r="DA6" s="36">
        <f t="shared" si="11"/>
        <v>92.27</v>
      </c>
      <c r="DB6" s="36">
        <f t="shared" si="11"/>
        <v>73.83</v>
      </c>
      <c r="DC6" s="36">
        <f t="shared" si="11"/>
        <v>73.69</v>
      </c>
      <c r="DD6" s="36">
        <f t="shared" si="11"/>
        <v>73.28</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v>
      </c>
      <c r="EE6" s="36">
        <f t="shared" ref="EE6:EM6" si="14">IF(EE7="",NA(),EE7)</f>
        <v>0.52</v>
      </c>
      <c r="EF6" s="36">
        <f t="shared" si="14"/>
        <v>0.08</v>
      </c>
      <c r="EG6" s="35">
        <f t="shared" si="14"/>
        <v>0</v>
      </c>
      <c r="EH6" s="35">
        <f t="shared" si="14"/>
        <v>0</v>
      </c>
      <c r="EI6" s="36">
        <f t="shared" si="14"/>
        <v>0.69</v>
      </c>
      <c r="EJ6" s="36">
        <f t="shared" si="14"/>
        <v>0.65</v>
      </c>
      <c r="EK6" s="36">
        <f t="shared" si="14"/>
        <v>0.53</v>
      </c>
      <c r="EL6" s="36">
        <f t="shared" si="14"/>
        <v>0.56999999999999995</v>
      </c>
      <c r="EM6" s="36">
        <f t="shared" si="14"/>
        <v>0.62</v>
      </c>
      <c r="EN6" s="35" t="str">
        <f>IF(EN7="","",IF(EN7="-","【-】","【"&amp;SUBSTITUTE(TEXT(EN7,"#,##0.00"),"-","△")&amp;"】"))</f>
        <v>【0.54】</v>
      </c>
    </row>
    <row r="7" spans="1:144" s="37" customFormat="1" x14ac:dyDescent="0.15">
      <c r="A7" s="29"/>
      <c r="B7" s="38">
        <v>2018</v>
      </c>
      <c r="C7" s="38">
        <v>264636</v>
      </c>
      <c r="D7" s="38">
        <v>47</v>
      </c>
      <c r="E7" s="38">
        <v>1</v>
      </c>
      <c r="F7" s="38">
        <v>0</v>
      </c>
      <c r="G7" s="38">
        <v>0</v>
      </c>
      <c r="H7" s="38" t="s">
        <v>95</v>
      </c>
      <c r="I7" s="38" t="s">
        <v>96</v>
      </c>
      <c r="J7" s="38" t="s">
        <v>97</v>
      </c>
      <c r="K7" s="38" t="s">
        <v>98</v>
      </c>
      <c r="L7" s="38" t="s">
        <v>99</v>
      </c>
      <c r="M7" s="38" t="s">
        <v>100</v>
      </c>
      <c r="N7" s="39" t="s">
        <v>101</v>
      </c>
      <c r="O7" s="39" t="s">
        <v>102</v>
      </c>
      <c r="P7" s="39">
        <v>93.79</v>
      </c>
      <c r="Q7" s="39">
        <v>3575</v>
      </c>
      <c r="R7" s="39">
        <v>2110</v>
      </c>
      <c r="S7" s="39">
        <v>61.95</v>
      </c>
      <c r="T7" s="39">
        <v>34.06</v>
      </c>
      <c r="U7" s="39">
        <v>1965</v>
      </c>
      <c r="V7" s="39">
        <v>2.1</v>
      </c>
      <c r="W7" s="39">
        <v>935.71</v>
      </c>
      <c r="X7" s="39">
        <v>84.06</v>
      </c>
      <c r="Y7" s="39">
        <v>83.48</v>
      </c>
      <c r="Z7" s="39">
        <v>76.67</v>
      </c>
      <c r="AA7" s="39">
        <v>79.42</v>
      </c>
      <c r="AB7" s="39">
        <v>82.89</v>
      </c>
      <c r="AC7" s="39">
        <v>75.87</v>
      </c>
      <c r="AD7" s="39">
        <v>76.27</v>
      </c>
      <c r="AE7" s="39">
        <v>77.56</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1305.3900000000001</v>
      </c>
      <c r="BF7" s="39">
        <v>1227.93</v>
      </c>
      <c r="BG7" s="39">
        <v>1102.5899999999999</v>
      </c>
      <c r="BH7" s="39">
        <v>985.54</v>
      </c>
      <c r="BI7" s="39">
        <v>929.95</v>
      </c>
      <c r="BJ7" s="39">
        <v>1125.69</v>
      </c>
      <c r="BK7" s="39">
        <v>1134.67</v>
      </c>
      <c r="BL7" s="39">
        <v>1144.79</v>
      </c>
      <c r="BM7" s="39">
        <v>1302.33</v>
      </c>
      <c r="BN7" s="39">
        <v>1274.21</v>
      </c>
      <c r="BO7" s="39">
        <v>1074.1400000000001</v>
      </c>
      <c r="BP7" s="39">
        <v>46.17</v>
      </c>
      <c r="BQ7" s="39">
        <v>47.27</v>
      </c>
      <c r="BR7" s="39">
        <v>46.33</v>
      </c>
      <c r="BS7" s="39">
        <v>51.71</v>
      </c>
      <c r="BT7" s="39">
        <v>61.11</v>
      </c>
      <c r="BU7" s="39">
        <v>46.48</v>
      </c>
      <c r="BV7" s="39">
        <v>40.6</v>
      </c>
      <c r="BW7" s="39">
        <v>56.04</v>
      </c>
      <c r="BX7" s="39">
        <v>40.89</v>
      </c>
      <c r="BY7" s="39">
        <v>41.25</v>
      </c>
      <c r="BZ7" s="39">
        <v>54.36</v>
      </c>
      <c r="CA7" s="39">
        <v>513.51</v>
      </c>
      <c r="CB7" s="39">
        <v>481.52</v>
      </c>
      <c r="CC7" s="39">
        <v>501.14</v>
      </c>
      <c r="CD7" s="39">
        <v>447.08</v>
      </c>
      <c r="CE7" s="39">
        <v>384.5</v>
      </c>
      <c r="CF7" s="39">
        <v>376.61</v>
      </c>
      <c r="CG7" s="39">
        <v>440.03</v>
      </c>
      <c r="CH7" s="39">
        <v>304.35000000000002</v>
      </c>
      <c r="CI7" s="39">
        <v>383.2</v>
      </c>
      <c r="CJ7" s="39">
        <v>383.25</v>
      </c>
      <c r="CK7" s="39">
        <v>296.39999999999998</v>
      </c>
      <c r="CL7" s="39">
        <v>34.28</v>
      </c>
      <c r="CM7" s="39">
        <v>33.770000000000003</v>
      </c>
      <c r="CN7" s="39">
        <v>33.89</v>
      </c>
      <c r="CO7" s="39">
        <v>34.799999999999997</v>
      </c>
      <c r="CP7" s="39">
        <v>35.03</v>
      </c>
      <c r="CQ7" s="39">
        <v>57.43</v>
      </c>
      <c r="CR7" s="39">
        <v>57.29</v>
      </c>
      <c r="CS7" s="39">
        <v>55.9</v>
      </c>
      <c r="CT7" s="39">
        <v>47.95</v>
      </c>
      <c r="CU7" s="39">
        <v>48.26</v>
      </c>
      <c r="CV7" s="39">
        <v>55.95</v>
      </c>
      <c r="CW7" s="39">
        <v>93.5</v>
      </c>
      <c r="CX7" s="39">
        <v>95.01</v>
      </c>
      <c r="CY7" s="39">
        <v>93.57</v>
      </c>
      <c r="CZ7" s="39">
        <v>92.84</v>
      </c>
      <c r="DA7" s="39">
        <v>92.27</v>
      </c>
      <c r="DB7" s="39">
        <v>73.83</v>
      </c>
      <c r="DC7" s="39">
        <v>73.69</v>
      </c>
      <c r="DD7" s="39">
        <v>73.28</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0.7</v>
      </c>
      <c r="EE7" s="39">
        <v>0.52</v>
      </c>
      <c r="EF7" s="39">
        <v>0.08</v>
      </c>
      <c r="EG7" s="39">
        <v>0</v>
      </c>
      <c r="EH7" s="39">
        <v>0</v>
      </c>
      <c r="EI7" s="39">
        <v>0.69</v>
      </c>
      <c r="EJ7" s="39">
        <v>0.65</v>
      </c>
      <c r="EK7" s="39">
        <v>0.53</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shimogakit</cp:lastModifiedBy>
  <cp:lastPrinted>2020-01-23T23:43:47Z</cp:lastPrinted>
  <dcterms:modified xsi:type="dcterms:W3CDTF">2020-02-12T01:41:38Z</dcterms:modified>
</cp:coreProperties>
</file>