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8a7UFLmZ4B1uuVQJ9sNOUSLcz3YNQqs1DcWXf/I+o64fJPPwy1WmtksNZiTH0JbqRp5VpZEIJ4/eIfXPKryqMQ==" workbookSaltValue="Ubs5dzm7Ji6OdYnzAeG2gA==" workbookSpinCount="100000" lockStructure="1"/>
  <bookViews>
    <workbookView xWindow="0" yWindow="0" windowWidth="16245" windowHeight="457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<sst xmlns="http://schemas.openxmlformats.org/spreadsheetml/2006/main" count="239" uniqueCount="111">
  <si>
    <t>人口密度</t>
    <rPh sb="0" eb="2">
      <t>ジンコウ</t>
    </rPh>
    <rPh sb="2" eb="4">
      <t>ミツド</t>
    </rPh>
    <phoneticPr fontId="1"/>
  </si>
  <si>
    <t>⑦施設利用率(％)</t>
    <rPh sb="1" eb="3">
      <t>シセツ</t>
    </rPh>
    <rPh sb="3" eb="6">
      <t>リヨウリツ</t>
    </rPh>
    <phoneticPr fontId="1"/>
  </si>
  <si>
    <t>処理区域内人口</t>
  </si>
  <si>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</si>
  <si>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</si>
  <si>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</si>
  <si>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</si>
  <si>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</si>
  <si>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</si>
  <si>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</si>
  <si>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</si>
  <si>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</si>
  <si>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</si>
  <si>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</si>
  <si>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</si>
  <si>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</si>
  <si>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</si>
  <si>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</si>
  <si>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</si>
  <si>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</si>
  <si>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</si>
  <si>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</si>
  <si>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</si>
  <si>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</si>
  <si>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</si>
  <si>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</si>
  <si>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</si>
  <si>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</si>
  <si>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</si>
  <si>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</si>
  <si>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</si>
  <si>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平成30年度全国平均</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</si>
  <si>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</si>
  <si>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</si>
  <si>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</si>
  <si>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</si>
  <si>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</si>
  <si>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</si>
  <si>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</si>
  <si>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</si>
  <si>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</si>
  <si>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</si>
  <si>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</si>
  <si>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</si>
  <si>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</si>
  <si>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</si>
  <si>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</si>
  <si>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</si>
  <si>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</si>
  <si>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</si>
  <si>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</si>
  <si>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</si>
  <si>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</si>
  <si>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</si>
  <si>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</si>
  <si>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</si>
  <si>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</si>
  <si>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</si>
  <si>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</si>
  <si>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</si>
  <si>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</si>
  <si>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</si>
  <si>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</si>
  <si>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</si>
  <si>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</si>
  <si>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</si>
  <si>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</si>
  <si>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</si>
  <si>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</si>
  <si>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</si>
  <si>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</si>
  <si>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</si>
  <si>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</si>
  <si>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</si>
  <si>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</si>
  <si>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</si>
  <si>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</si>
  <si>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</si>
  <si>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</si>
  <si>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</si>
  <si>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</si>
  <si>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</si>
  <si>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</si>
  <si>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</si>
  <si>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</si>
  <si>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</si>
  <si>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</si>
  <si>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</si>
  <si>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</si>
  <si>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</si>
  <si>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</si>
  <si>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</si>
  <si>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</si>
  <si>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</si>
  <si>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</si>
  <si>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</si>
  <si>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京丹波町</t>
  </si>
  <si>
    <t>法非適用</t>
  </si>
  <si>
    <t>下水道事業</t>
  </si>
  <si>
    <t>特定地域生活排水処理</t>
  </si>
  <si>
    <t>K2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</si>
  <si>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</si>
  <si>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</si>
  <si>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</si>
  <si>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</si>
  <si>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</si>
  <si>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</si>
  <si>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</si>
  <si>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該当数値なし。</t>
    <rPh sb="1" eb="3">
      <t>ガイトウ</t>
    </rPh>
    <rPh sb="3" eb="5">
      <t>スウチ</t>
    </rPh>
    <phoneticPr fontId="1"/>
  </si>
  <si>
    <t xml:space="preserve"> 本町の下水道使用料は、全国平均よりも相当高額な料金体系となっているが、一般会計から基準外の繰入をしなければ赤字となるような経営状況である。
　特に町への帰属浄化槽が増加傾向にあり、今後経年劣化による機械設備や槽本体の修繕、更新に伴うなど多額のコストが必要となるため、徹底した維持管理費の削減を検討・実施していく必要がある。
　また、根底にある人口減少問題については、町全体で連携を図りながら移住定住対策を講じ推進していく必要がある。　</t>
    <rPh sb="1" eb="3">
      <t>ホンチョウ</t>
    </rPh>
    <rPh sb="4" eb="7">
      <t>ゲスイドウ</t>
    </rPh>
    <rPh sb="7" eb="10">
      <t>シヨウリョウ</t>
    </rPh>
    <rPh sb="12" eb="14">
      <t>ゼンコク</t>
    </rPh>
    <rPh sb="14" eb="16">
      <t>ヘイキン</t>
    </rPh>
    <rPh sb="19" eb="21">
      <t>ソウトウ</t>
    </rPh>
    <rPh sb="21" eb="23">
      <t>コウガク</t>
    </rPh>
    <rPh sb="24" eb="26">
      <t>リョウキン</t>
    </rPh>
    <rPh sb="26" eb="28">
      <t>タイケイ</t>
    </rPh>
    <rPh sb="36" eb="38">
      <t>イッパン</t>
    </rPh>
    <rPh sb="38" eb="40">
      <t>カイケイ</t>
    </rPh>
    <rPh sb="42" eb="44">
      <t>キジュン</t>
    </rPh>
    <rPh sb="44" eb="45">
      <t>ガイ</t>
    </rPh>
    <rPh sb="46" eb="48">
      <t>クリイレ</t>
    </rPh>
    <rPh sb="54" eb="56">
      <t>アカジ</t>
    </rPh>
    <rPh sb="62" eb="64">
      <t>ケイエイ</t>
    </rPh>
    <rPh sb="64" eb="66">
      <t>ジョウキョウ</t>
    </rPh>
    <rPh sb="72" eb="73">
      <t>トク</t>
    </rPh>
    <rPh sb="74" eb="75">
      <t>チョウ</t>
    </rPh>
    <rPh sb="77" eb="79">
      <t>キゾク</t>
    </rPh>
    <rPh sb="79" eb="82">
      <t>ジョウカソウ</t>
    </rPh>
    <rPh sb="83" eb="85">
      <t>ゾウカ</t>
    </rPh>
    <rPh sb="85" eb="87">
      <t>ケイコウ</t>
    </rPh>
    <rPh sb="91" eb="93">
      <t>コンゴ</t>
    </rPh>
    <rPh sb="93" eb="95">
      <t>ケイネン</t>
    </rPh>
    <rPh sb="95" eb="97">
      <t>レッカ</t>
    </rPh>
    <rPh sb="100" eb="102">
      <t>キカイ</t>
    </rPh>
    <rPh sb="102" eb="104">
      <t>セツビ</t>
    </rPh>
    <rPh sb="105" eb="106">
      <t>ソウ</t>
    </rPh>
    <rPh sb="106" eb="108">
      <t>ホンタイ</t>
    </rPh>
    <rPh sb="109" eb="111">
      <t>シュウゼン</t>
    </rPh>
    <rPh sb="112" eb="114">
      <t>コウシン</t>
    </rPh>
    <rPh sb="115" eb="116">
      <t>トモナ</t>
    </rPh>
    <rPh sb="119" eb="121">
      <t>タガク</t>
    </rPh>
    <rPh sb="126" eb="128">
      <t>ヒツヨウ</t>
    </rPh>
    <rPh sb="134" eb="136">
      <t>テッテイ</t>
    </rPh>
    <rPh sb="138" eb="140">
      <t>イジ</t>
    </rPh>
    <rPh sb="140" eb="143">
      <t>カンリヒ</t>
    </rPh>
    <rPh sb="144" eb="146">
      <t>サクゲン</t>
    </rPh>
    <rPh sb="147" eb="149">
      <t>ケントウ</t>
    </rPh>
    <rPh sb="150" eb="152">
      <t>ジッシ</t>
    </rPh>
    <rPh sb="156" eb="158">
      <t>ヒツヨウ</t>
    </rPh>
    <rPh sb="167" eb="169">
      <t>コンテイ</t>
    </rPh>
    <rPh sb="172" eb="174">
      <t>ジンコウ</t>
    </rPh>
    <rPh sb="174" eb="176">
      <t>ゲンショウ</t>
    </rPh>
    <rPh sb="176" eb="178">
      <t>モンダイ</t>
    </rPh>
    <rPh sb="184" eb="185">
      <t>チョウ</t>
    </rPh>
    <rPh sb="185" eb="187">
      <t>ゼンタイ</t>
    </rPh>
    <rPh sb="188" eb="190">
      <t>レンケイ</t>
    </rPh>
    <rPh sb="191" eb="192">
      <t>ハカ</t>
    </rPh>
    <rPh sb="196" eb="198">
      <t>イジュウ</t>
    </rPh>
    <rPh sb="198" eb="200">
      <t>テイジュウ</t>
    </rPh>
    <rPh sb="200" eb="202">
      <t>タイサク</t>
    </rPh>
    <rPh sb="203" eb="204">
      <t>コウ</t>
    </rPh>
    <rPh sb="205" eb="207">
      <t>スイシン</t>
    </rPh>
    <rPh sb="211" eb="213">
      <t>ヒツヨウ</t>
    </rPh>
    <phoneticPr fontId="1"/>
  </si>
  <si>
    <t>①収益的収支比率
　比率はほぼ100％となり単年度収支が黒字になっているが、総収益は使用料以外一般会計からの繰入金に依存しており、さらに経費削減等に努める必要がある。
④企業債残高対事業規模比率
　平成28年度から営業収益で賄えない企業債償還金全額を基準内繰入（分流式下水道等）に改めたことにより0％となっている。
⑤経費回収率
　汚水処理費が増加した関係から、全国平均を下回り大きく落ちこみ、特に使用料収入が少ない処理区のため汚水処理費を賄えておらず、一般会計からの繰入金で補っているのが現状である。
⑥汚水処理原価
　有収水量が減少し汚水処理費が増加したため、昨年度よりコスト高となっており、全国平均及び類似団体平均を比較すると高くなっている。
⑦施設利用率
　施設利用率については、全国平均及び類似団体平均を下回るが横ばい状態が続いている。
⑧水洗化率
　処理区域内人口には、集合処理区域外（個人管理の浄化槽人口も含む）の人口を、水洗便所設置済人口には、当事業（町設置及び町管理の浄化槽人口）の人口を計上していることにより、水洗化率が低くなっている。</t>
    <rPh sb="1" eb="4">
      <t>シュウエキテキ</t>
    </rPh>
    <rPh sb="4" eb="6">
      <t>シュウシ</t>
    </rPh>
    <rPh sb="6" eb="8">
      <t>ヒリツ</t>
    </rPh>
    <rPh sb="10" eb="12">
      <t>ヒリツ</t>
    </rPh>
    <rPh sb="22" eb="25">
      <t>タンネンド</t>
    </rPh>
    <rPh sb="25" eb="27">
      <t>シュウシ</t>
    </rPh>
    <rPh sb="28" eb="30">
      <t>クロジ</t>
    </rPh>
    <rPh sb="38" eb="39">
      <t>ソウ</t>
    </rPh>
    <rPh sb="39" eb="41">
      <t>シュウエキ</t>
    </rPh>
    <rPh sb="42" eb="45">
      <t>シヨウリョウ</t>
    </rPh>
    <rPh sb="45" eb="47">
      <t>イガイ</t>
    </rPh>
    <rPh sb="47" eb="49">
      <t>イッパン</t>
    </rPh>
    <rPh sb="49" eb="51">
      <t>カイケイ</t>
    </rPh>
    <rPh sb="54" eb="56">
      <t>クリイレ</t>
    </rPh>
    <rPh sb="56" eb="57">
      <t>キン</t>
    </rPh>
    <rPh sb="58" eb="60">
      <t>イゾン</t>
    </rPh>
    <rPh sb="68" eb="70">
      <t>ケイヒ</t>
    </rPh>
    <rPh sb="70" eb="72">
      <t>サクゲン</t>
    </rPh>
    <rPh sb="72" eb="73">
      <t>トウ</t>
    </rPh>
    <rPh sb="74" eb="75">
      <t>ツト</t>
    </rPh>
    <rPh sb="77" eb="79">
      <t>ヒツヨウ</t>
    </rPh>
    <rPh sb="85" eb="87">
      <t>キギョウ</t>
    </rPh>
    <rPh sb="87" eb="88">
      <t>サイ</t>
    </rPh>
    <rPh sb="88" eb="90">
      <t>ザンダカ</t>
    </rPh>
    <rPh sb="90" eb="91">
      <t>タイ</t>
    </rPh>
    <rPh sb="91" eb="93">
      <t>ジギョウ</t>
    </rPh>
    <rPh sb="93" eb="95">
      <t>キボ</t>
    </rPh>
    <rPh sb="95" eb="97">
      <t>ヒリツ</t>
    </rPh>
    <rPh sb="99" eb="101">
      <t>ヘイセイ</t>
    </rPh>
    <rPh sb="103" eb="105">
      <t>ネンド</t>
    </rPh>
    <rPh sb="107" eb="109">
      <t>エイギョウ</t>
    </rPh>
    <rPh sb="109" eb="111">
      <t>シュウエキ</t>
    </rPh>
    <rPh sb="112" eb="113">
      <t>マカナ</t>
    </rPh>
    <rPh sb="116" eb="118">
      <t>キギョウ</t>
    </rPh>
    <rPh sb="118" eb="119">
      <t>サイ</t>
    </rPh>
    <rPh sb="119" eb="122">
      <t>ショウカンキン</t>
    </rPh>
    <rPh sb="122" eb="124">
      <t>ゼンガク</t>
    </rPh>
    <rPh sb="125" eb="128">
      <t>キジュンナイ</t>
    </rPh>
    <rPh sb="128" eb="130">
      <t>クリイレ</t>
    </rPh>
    <rPh sb="131" eb="133">
      <t>ブンリュウ</t>
    </rPh>
    <rPh sb="133" eb="134">
      <t>シキ</t>
    </rPh>
    <rPh sb="134" eb="137">
      <t>ゲスイドウ</t>
    </rPh>
    <rPh sb="137" eb="138">
      <t>トウ</t>
    </rPh>
    <rPh sb="140" eb="141">
      <t>アラタ</t>
    </rPh>
    <rPh sb="159" eb="161">
      <t>ケイヒ</t>
    </rPh>
    <rPh sb="161" eb="163">
      <t>カイシュウ</t>
    </rPh>
    <rPh sb="163" eb="164">
      <t>リツ</t>
    </rPh>
    <rPh sb="166" eb="168">
      <t>オスイ</t>
    </rPh>
    <rPh sb="168" eb="170">
      <t>ショリ</t>
    </rPh>
    <rPh sb="170" eb="171">
      <t>ヒ</t>
    </rPh>
    <rPh sb="172" eb="174">
      <t>ゾウカ</t>
    </rPh>
    <rPh sb="176" eb="178">
      <t>カンケイ</t>
    </rPh>
    <rPh sb="181" eb="183">
      <t>ゼンコク</t>
    </rPh>
    <rPh sb="183" eb="185">
      <t>ヘイキン</t>
    </rPh>
    <rPh sb="186" eb="188">
      <t>シタマワ</t>
    </rPh>
    <rPh sb="189" eb="190">
      <t>オオ</t>
    </rPh>
    <rPh sb="192" eb="193">
      <t>オ</t>
    </rPh>
    <rPh sb="197" eb="198">
      <t>トク</t>
    </rPh>
    <rPh sb="199" eb="202">
      <t>シヨウリョウ</t>
    </rPh>
    <rPh sb="202" eb="204">
      <t>シュウニュウ</t>
    </rPh>
    <rPh sb="205" eb="206">
      <t>スク</t>
    </rPh>
    <rPh sb="208" eb="210">
      <t>ショリ</t>
    </rPh>
    <rPh sb="210" eb="211">
      <t>ク</t>
    </rPh>
    <rPh sb="214" eb="216">
      <t>オスイ</t>
    </rPh>
    <rPh sb="216" eb="218">
      <t>ショリ</t>
    </rPh>
    <rPh sb="218" eb="219">
      <t>ヒ</t>
    </rPh>
    <rPh sb="220" eb="221">
      <t>マカナ</t>
    </rPh>
    <rPh sb="227" eb="229">
      <t>イッパン</t>
    </rPh>
    <rPh sb="229" eb="231">
      <t>カイケイ</t>
    </rPh>
    <rPh sb="234" eb="236">
      <t>クリイレ</t>
    </rPh>
    <rPh sb="236" eb="237">
      <t>キン</t>
    </rPh>
    <rPh sb="238" eb="239">
      <t>オギナ</t>
    </rPh>
    <rPh sb="245" eb="247">
      <t>ゲンジョウ</t>
    </rPh>
    <rPh sb="253" eb="255">
      <t>オスイ</t>
    </rPh>
    <rPh sb="255" eb="257">
      <t>ショリ</t>
    </rPh>
    <rPh sb="257" eb="259">
      <t>ゲンカ</t>
    </rPh>
    <rPh sb="282" eb="285">
      <t>サクネンド</t>
    </rPh>
    <rPh sb="290" eb="291">
      <t>ダカ</t>
    </rPh>
    <rPh sb="298" eb="300">
      <t>ゼンコク</t>
    </rPh>
    <rPh sb="300" eb="302">
      <t>ヘイキン</t>
    </rPh>
    <rPh sb="302" eb="303">
      <t>オヨ</t>
    </rPh>
    <rPh sb="304" eb="306">
      <t>ルイジ</t>
    </rPh>
    <rPh sb="306" eb="308">
      <t>ダンタイ</t>
    </rPh>
    <rPh sb="308" eb="310">
      <t>ヘイキン</t>
    </rPh>
    <rPh sb="311" eb="313">
      <t>ヒカク</t>
    </rPh>
    <rPh sb="316" eb="317">
      <t>タカ</t>
    </rPh>
    <rPh sb="326" eb="328">
      <t>シセツ</t>
    </rPh>
    <rPh sb="328" eb="331">
      <t>リヨウリツ</t>
    </rPh>
    <rPh sb="333" eb="335">
      <t>シセツ</t>
    </rPh>
    <rPh sb="335" eb="338">
      <t>リヨウリツ</t>
    </rPh>
    <rPh sb="357" eb="359">
      <t>シタマワ</t>
    </rPh>
    <rPh sb="361" eb="362">
      <t>ヨコ</t>
    </rPh>
    <rPh sb="364" eb="366">
      <t>ジョウタイ</t>
    </rPh>
    <rPh sb="367" eb="368">
      <t>ツヅ</t>
    </rPh>
    <rPh sb="375" eb="378">
      <t>スイセンカ</t>
    </rPh>
    <rPh sb="378" eb="379">
      <t>リツ</t>
    </rPh>
    <rPh sb="381" eb="383">
      <t>ショリ</t>
    </rPh>
    <rPh sb="383" eb="386">
      <t>クイキナイ</t>
    </rPh>
    <rPh sb="386" eb="388">
      <t>ジンコウ</t>
    </rPh>
    <rPh sb="391" eb="393">
      <t>シュウゴウ</t>
    </rPh>
    <rPh sb="393" eb="395">
      <t>ショリ</t>
    </rPh>
    <rPh sb="395" eb="397">
      <t>クイキ</t>
    </rPh>
    <rPh sb="397" eb="398">
      <t>ガイ</t>
    </rPh>
    <rPh sb="399" eb="401">
      <t>コジン</t>
    </rPh>
    <rPh sb="401" eb="403">
      <t>カンリ</t>
    </rPh>
    <rPh sb="404" eb="407">
      <t>ジョウカソウ</t>
    </rPh>
    <rPh sb="407" eb="409">
      <t>ジンコウ</t>
    </rPh>
    <rPh sb="410" eb="411">
      <t>フク</t>
    </rPh>
    <rPh sb="414" eb="416">
      <t>ジンコウ</t>
    </rPh>
    <rPh sb="418" eb="420">
      <t>スイセン</t>
    </rPh>
    <rPh sb="420" eb="422">
      <t>ベンジョ</t>
    </rPh>
    <rPh sb="422" eb="424">
      <t>セッチ</t>
    </rPh>
    <rPh sb="424" eb="425">
      <t>スミ</t>
    </rPh>
    <rPh sb="425" eb="427">
      <t>ジンコウ</t>
    </rPh>
    <rPh sb="430" eb="431">
      <t>トウ</t>
    </rPh>
    <rPh sb="431" eb="433">
      <t>ジギョウ</t>
    </rPh>
    <rPh sb="434" eb="435">
      <t>チョウ</t>
    </rPh>
    <rPh sb="435" eb="437">
      <t>セッチ</t>
    </rPh>
    <rPh sb="437" eb="438">
      <t>オヨ</t>
    </rPh>
    <rPh sb="439" eb="440">
      <t>チョウ</t>
    </rPh>
    <rPh sb="440" eb="442">
      <t>カンリ</t>
    </rPh>
    <rPh sb="443" eb="446">
      <t>ジョウカソウ</t>
    </rPh>
    <rPh sb="446" eb="448">
      <t>ジンコウ</t>
    </rPh>
    <rPh sb="450" eb="452">
      <t>ジンコウ</t>
    </rPh>
    <rPh sb="453" eb="455">
      <t>ケイジョウ</t>
    </rPh>
    <rPh sb="465" eb="468">
      <t>スイセンカ</t>
    </rPh>
    <rPh sb="468" eb="469">
      <t>リツ</t>
    </rPh>
    <rPh sb="470" eb="471">
      <t>ヒク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</si>
</sst>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quot;#,##0.00"/>
    <numFmt numFmtId="177" formatCode="#,##0.00;&quot;△&quot;#,##0.00;&quot;-&quot;"/>
    <numFmt numFmtId="178" formatCode="#,##0;&quot;△&quot;#,##0"/>
    <numFmt numFmtId="179" formatCode="0.00_);[Red]\(0.00\)"/>
    <numFmt numFmtId="180" formatCode="ge"/>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3149184"/>
        <c:axId val="19315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93149184"/>
        <c:axId val="193155072"/>
      </c:lineChart>
      <c:dateAx>
        <c:axId val="193149184"/>
        <c:scaling>
          <c:orientation val="minMax"/>
        </c:scaling>
        <c:delete val="1"/>
        <c:axPos val="b"/>
        <c:numFmt formatCode="ge" sourceLinked="1"/>
        <c:majorTickMark val="none"/>
        <c:minorTickMark val="none"/>
        <c:tickLblPos val="none"/>
        <c:crossAx val="193155072"/>
        <c:crosses val="autoZero"/>
        <c:auto val="1"/>
        <c:lblOffset val="100"/>
        <c:baseTimeUnit val="years"/>
      </c:dateAx>
      <c:valAx>
        <c:axId val="1931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9314918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33.020000000000003</c:v>
                </c:pt>
                <c:pt idx="1">
                  <c:v>33.39</c:v>
                </c:pt>
                <c:pt idx="2">
                  <c:v>33.39</c:v>
                </c:pt>
                <c:pt idx="3">
                  <c:v>33.590000000000003</c:v>
                </c:pt>
                <c:pt idx="4">
                  <c:v>33.06</c:v>
                </c:pt>
              </c:numCache>
            </c:numRef>
          </c:val>
        </c:ser>
        <c:dLbls>
          <c:showLegendKey val="0"/>
          <c:showVal val="0"/>
          <c:showCatName val="0"/>
          <c:showSerName val="0"/>
          <c:showPercent val="0"/>
          <c:showBubbleSize val="0"/>
        </c:dLbls>
        <c:gapWidth val="150"/>
        <c:axId val="194275200"/>
        <c:axId val="19427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59.94</c:v>
                </c:pt>
              </c:numCache>
            </c:numRef>
          </c:val>
          <c:smooth val="0"/>
        </c:ser>
        <c:dLbls>
          <c:showLegendKey val="0"/>
          <c:showVal val="0"/>
          <c:showCatName val="0"/>
          <c:showSerName val="0"/>
          <c:showPercent val="0"/>
          <c:showBubbleSize val="0"/>
        </c:dLbls>
        <c:marker val="1"/>
        <c:smooth val="0"/>
        <c:axId val="194275200"/>
        <c:axId val="194276736"/>
      </c:lineChart>
      <c:dateAx>
        <c:axId val="194275200"/>
        <c:scaling>
          <c:orientation val="minMax"/>
        </c:scaling>
        <c:delete val="1"/>
        <c:axPos val="b"/>
        <c:numFmt formatCode="ge" sourceLinked="1"/>
        <c:majorTickMark val="none"/>
        <c:minorTickMark val="none"/>
        <c:tickLblPos val="none"/>
        <c:crossAx val="194276736"/>
        <c:crosses val="autoZero"/>
        <c:auto val="1"/>
        <c:lblOffset val="100"/>
        <c:baseTimeUnit val="years"/>
      </c:dateAx>
      <c:valAx>
        <c:axId val="1942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9427520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59.21</c:v>
                </c:pt>
                <c:pt idx="1">
                  <c:v>59.01</c:v>
                </c:pt>
                <c:pt idx="2">
                  <c:v>58.98</c:v>
                </c:pt>
                <c:pt idx="3">
                  <c:v>60.31</c:v>
                </c:pt>
                <c:pt idx="4">
                  <c:v>61.73</c:v>
                </c:pt>
              </c:numCache>
            </c:numRef>
          </c:val>
        </c:ser>
        <c:dLbls>
          <c:showLegendKey val="0"/>
          <c:showVal val="0"/>
          <c:showCatName val="0"/>
          <c:showSerName val="0"/>
          <c:showPercent val="0"/>
          <c:showBubbleSize val="0"/>
        </c:dLbls>
        <c:gapWidth val="150"/>
        <c:axId val="194722432"/>
        <c:axId val="19472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89.66</c:v>
                </c:pt>
              </c:numCache>
            </c:numRef>
          </c:val>
          <c:smooth val="0"/>
        </c:ser>
        <c:dLbls>
          <c:showLegendKey val="0"/>
          <c:showVal val="0"/>
          <c:showCatName val="0"/>
          <c:showSerName val="0"/>
          <c:showPercent val="0"/>
          <c:showBubbleSize val="0"/>
        </c:dLbls>
        <c:marker val="1"/>
        <c:smooth val="0"/>
        <c:axId val="194722432"/>
        <c:axId val="194728320"/>
      </c:lineChart>
      <c:dateAx>
        <c:axId val="194722432"/>
        <c:scaling>
          <c:orientation val="minMax"/>
        </c:scaling>
        <c:delete val="1"/>
        <c:axPos val="b"/>
        <c:numFmt formatCode="ge" sourceLinked="1"/>
        <c:majorTickMark val="none"/>
        <c:minorTickMark val="none"/>
        <c:tickLblPos val="none"/>
        <c:crossAx val="194728320"/>
        <c:crosses val="autoZero"/>
        <c:auto val="1"/>
        <c:lblOffset val="100"/>
        <c:baseTimeUnit val="years"/>
      </c:dateAx>
      <c:valAx>
        <c:axId val="1947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9472243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94.7</c:v>
                </c:pt>
                <c:pt idx="1">
                  <c:v>94.52</c:v>
                </c:pt>
                <c:pt idx="2">
                  <c:v>94.57</c:v>
                </c:pt>
                <c:pt idx="3">
                  <c:v>100.03</c:v>
                </c:pt>
                <c:pt idx="4">
                  <c:v>99.98</c:v>
                </c:pt>
              </c:numCache>
            </c:numRef>
          </c:val>
        </c:ser>
        <c:dLbls>
          <c:showLegendKey val="0"/>
          <c:showVal val="0"/>
          <c:showCatName val="0"/>
          <c:showSerName val="0"/>
          <c:showPercent val="0"/>
          <c:showBubbleSize val="0"/>
        </c:dLbls>
        <c:gapWidth val="150"/>
        <c:axId val="193186816"/>
        <c:axId val="19392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186816"/>
        <c:axId val="193929984"/>
      </c:lineChart>
      <c:dateAx>
        <c:axId val="193186816"/>
        <c:scaling>
          <c:orientation val="minMax"/>
        </c:scaling>
        <c:delete val="1"/>
        <c:axPos val="b"/>
        <c:numFmt formatCode="ge" sourceLinked="1"/>
        <c:majorTickMark val="none"/>
        <c:minorTickMark val="none"/>
        <c:tickLblPos val="none"/>
        <c:crossAx val="193929984"/>
        <c:crosses val="autoZero"/>
        <c:auto val="1"/>
        <c:lblOffset val="100"/>
        <c:baseTimeUnit val="years"/>
      </c:dateAx>
      <c:valAx>
        <c:axId val="1939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93186816"/>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970176"/>
        <c:axId val="19397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970176"/>
        <c:axId val="193971712"/>
      </c:lineChart>
      <c:dateAx>
        <c:axId val="193970176"/>
        <c:scaling>
          <c:orientation val="minMax"/>
        </c:scaling>
        <c:delete val="1"/>
        <c:axPos val="b"/>
        <c:numFmt formatCode="ge" sourceLinked="1"/>
        <c:majorTickMark val="none"/>
        <c:minorTickMark val="none"/>
        <c:tickLblPos val="none"/>
        <c:crossAx val="193971712"/>
        <c:crosses val="autoZero"/>
        <c:auto val="1"/>
        <c:lblOffset val="100"/>
        <c:baseTimeUnit val="years"/>
      </c:dateAx>
      <c:valAx>
        <c:axId val="19397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93970176"/>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339584"/>
        <c:axId val="19434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339584"/>
        <c:axId val="194341120"/>
      </c:lineChart>
      <c:dateAx>
        <c:axId val="194339584"/>
        <c:scaling>
          <c:orientation val="minMax"/>
        </c:scaling>
        <c:delete val="1"/>
        <c:axPos val="b"/>
        <c:numFmt formatCode="ge" sourceLinked="1"/>
        <c:majorTickMark val="none"/>
        <c:minorTickMark val="none"/>
        <c:tickLblPos val="none"/>
        <c:crossAx val="194341120"/>
        <c:crosses val="autoZero"/>
        <c:auto val="1"/>
        <c:lblOffset val="100"/>
        <c:baseTimeUnit val="years"/>
      </c:dateAx>
      <c:valAx>
        <c:axId val="19434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9433958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387968"/>
        <c:axId val="19438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387968"/>
        <c:axId val="194389504"/>
      </c:lineChart>
      <c:dateAx>
        <c:axId val="194387968"/>
        <c:scaling>
          <c:orientation val="minMax"/>
        </c:scaling>
        <c:delete val="1"/>
        <c:axPos val="b"/>
        <c:numFmt formatCode="ge" sourceLinked="1"/>
        <c:majorTickMark val="none"/>
        <c:minorTickMark val="none"/>
        <c:tickLblPos val="none"/>
        <c:crossAx val="194389504"/>
        <c:crosses val="autoZero"/>
        <c:auto val="1"/>
        <c:lblOffset val="100"/>
        <c:baseTimeUnit val="years"/>
      </c:dateAx>
      <c:valAx>
        <c:axId val="1943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94387968"/>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429696"/>
        <c:axId val="19443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429696"/>
        <c:axId val="194431232"/>
      </c:lineChart>
      <c:dateAx>
        <c:axId val="194429696"/>
        <c:scaling>
          <c:orientation val="minMax"/>
        </c:scaling>
        <c:delete val="1"/>
        <c:axPos val="b"/>
        <c:numFmt formatCode="ge" sourceLinked="1"/>
        <c:majorTickMark val="none"/>
        <c:minorTickMark val="none"/>
        <c:tickLblPos val="none"/>
        <c:crossAx val="194431232"/>
        <c:crosses val="autoZero"/>
        <c:auto val="1"/>
        <c:lblOffset val="100"/>
        <c:baseTimeUnit val="years"/>
      </c:dateAx>
      <c:valAx>
        <c:axId val="1944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94429696"/>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197.62</c:v>
                </c:pt>
                <c:pt idx="1">
                  <c:v>115.27</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94088960"/>
        <c:axId val="19409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296.89</c:v>
                </c:pt>
              </c:numCache>
            </c:numRef>
          </c:val>
          <c:smooth val="0"/>
        </c:ser>
        <c:dLbls>
          <c:showLegendKey val="0"/>
          <c:showVal val="0"/>
          <c:showCatName val="0"/>
          <c:showSerName val="0"/>
          <c:showPercent val="0"/>
          <c:showBubbleSize val="0"/>
        </c:dLbls>
        <c:marker val="1"/>
        <c:smooth val="0"/>
        <c:axId val="194088960"/>
        <c:axId val="194090496"/>
      </c:lineChart>
      <c:dateAx>
        <c:axId val="194088960"/>
        <c:scaling>
          <c:orientation val="minMax"/>
        </c:scaling>
        <c:delete val="1"/>
        <c:axPos val="b"/>
        <c:numFmt formatCode="ge" sourceLinked="1"/>
        <c:majorTickMark val="none"/>
        <c:minorTickMark val="none"/>
        <c:tickLblPos val="none"/>
        <c:crossAx val="194090496"/>
        <c:crosses val="autoZero"/>
        <c:auto val="1"/>
        <c:lblOffset val="100"/>
        <c:baseTimeUnit val="years"/>
      </c:dateAx>
      <c:valAx>
        <c:axId val="1940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9408896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56.68</c:v>
                </c:pt>
                <c:pt idx="1">
                  <c:v>58.44</c:v>
                </c:pt>
                <c:pt idx="2">
                  <c:v>61.14</c:v>
                </c:pt>
                <c:pt idx="3">
                  <c:v>61.95</c:v>
                </c:pt>
                <c:pt idx="4">
                  <c:v>58.05</c:v>
                </c:pt>
              </c:numCache>
            </c:numRef>
          </c:val>
        </c:ser>
        <c:dLbls>
          <c:showLegendKey val="0"/>
          <c:showVal val="0"/>
          <c:showCatName val="0"/>
          <c:showSerName val="0"/>
          <c:showPercent val="0"/>
          <c:showBubbleSize val="0"/>
        </c:dLbls>
        <c:gapWidth val="150"/>
        <c:axId val="194200320"/>
        <c:axId val="19420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63.06</c:v>
                </c:pt>
              </c:numCache>
            </c:numRef>
          </c:val>
          <c:smooth val="0"/>
        </c:ser>
        <c:dLbls>
          <c:showLegendKey val="0"/>
          <c:showVal val="0"/>
          <c:showCatName val="0"/>
          <c:showSerName val="0"/>
          <c:showPercent val="0"/>
          <c:showBubbleSize val="0"/>
        </c:dLbls>
        <c:marker val="1"/>
        <c:smooth val="0"/>
        <c:axId val="194200320"/>
        <c:axId val="194201856"/>
      </c:lineChart>
      <c:dateAx>
        <c:axId val="194200320"/>
        <c:scaling>
          <c:orientation val="minMax"/>
        </c:scaling>
        <c:delete val="1"/>
        <c:axPos val="b"/>
        <c:numFmt formatCode="ge" sourceLinked="1"/>
        <c:majorTickMark val="none"/>
        <c:minorTickMark val="none"/>
        <c:tickLblPos val="none"/>
        <c:crossAx val="194201856"/>
        <c:crosses val="autoZero"/>
        <c:auto val="1"/>
        <c:lblOffset val="100"/>
        <c:baseTimeUnit val="years"/>
      </c:dateAx>
      <c:valAx>
        <c:axId val="19420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9420032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370.25</c:v>
                </c:pt>
                <c:pt idx="1">
                  <c:v>373.24</c:v>
                </c:pt>
                <c:pt idx="2">
                  <c:v>360.36</c:v>
                </c:pt>
                <c:pt idx="3">
                  <c:v>357.71</c:v>
                </c:pt>
                <c:pt idx="4">
                  <c:v>384.87</c:v>
                </c:pt>
              </c:numCache>
            </c:numRef>
          </c:val>
        </c:ser>
        <c:dLbls>
          <c:showLegendKey val="0"/>
          <c:showVal val="0"/>
          <c:showCatName val="0"/>
          <c:showSerName val="0"/>
          <c:showPercent val="0"/>
          <c:showBubbleSize val="0"/>
        </c:dLbls>
        <c:gapWidth val="150"/>
        <c:axId val="194241664"/>
        <c:axId val="19424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264.77</c:v>
                </c:pt>
              </c:numCache>
            </c:numRef>
          </c:val>
          <c:smooth val="0"/>
        </c:ser>
        <c:dLbls>
          <c:showLegendKey val="0"/>
          <c:showVal val="0"/>
          <c:showCatName val="0"/>
          <c:showSerName val="0"/>
          <c:showPercent val="0"/>
          <c:showBubbleSize val="0"/>
        </c:dLbls>
        <c:marker val="1"/>
        <c:smooth val="0"/>
        <c:axId val="194241664"/>
        <c:axId val="194243200"/>
      </c:lineChart>
      <c:dateAx>
        <c:axId val="194241664"/>
        <c:scaling>
          <c:orientation val="minMax"/>
        </c:scaling>
        <c:delete val="1"/>
        <c:axPos val="b"/>
        <c:numFmt formatCode="ge" sourceLinked="1"/>
        <c:majorTickMark val="none"/>
        <c:minorTickMark val="none"/>
        <c:tickLblPos val="none"/>
        <c:crossAx val="194243200"/>
        <c:crosses val="autoZero"/>
        <c:auto val="1"/>
        <c:lblOffset val="100"/>
        <c:baseTimeUnit val="years"/>
      </c:dateAx>
      <c:valAx>
        <c:axId val="19424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9424166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【325.02】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【78.90】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【57.80】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【270.94】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【60.61】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4" t="s">
        <v>3</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78" ht="9.75" customHeight="1" x14ac:dyDescent="0.15">
      <c r="A3" s="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78" ht="9.75" customHeight="1" x14ac:dyDescent="0.15">
      <c r="A4" s="2"/>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京都府　京丹波町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8</v>
      </c>
      <c r="C7" s="43"/>
      <c r="D7" s="43"/>
      <c r="E7" s="43"/>
      <c r="F7" s="43"/>
      <c r="G7" s="43"/>
      <c r="H7" s="43"/>
      <c r="I7" s="43" t="s">
        <v>14</v>
      </c>
      <c r="J7" s="43"/>
      <c r="K7" s="43"/>
      <c r="L7" s="43"/>
      <c r="M7" s="43"/>
      <c r="N7" s="43"/>
      <c r="O7" s="43"/>
      <c r="P7" s="43" t="s">
        <v>7</v>
      </c>
      <c r="Q7" s="43"/>
      <c r="R7" s="43"/>
      <c r="S7" s="43"/>
      <c r="T7" s="43"/>
      <c r="U7" s="43"/>
      <c r="V7" s="43"/>
      <c r="W7" s="43" t="s">
        <v>16</v>
      </c>
      <c r="X7" s="43"/>
      <c r="Y7" s="43"/>
      <c r="Z7" s="43"/>
      <c r="AA7" s="43"/>
      <c r="AB7" s="43"/>
      <c r="AC7" s="43"/>
      <c r="AD7" s="43" t="s">
        <v>6</v>
      </c>
      <c r="AE7" s="43"/>
      <c r="AF7" s="43"/>
      <c r="AG7" s="43"/>
      <c r="AH7" s="43"/>
      <c r="AI7" s="43"/>
      <c r="AJ7" s="43"/>
      <c r="AK7" s="3"/>
      <c r="AL7" s="43" t="s">
        <v>17</v>
      </c>
      <c r="AM7" s="43"/>
      <c r="AN7" s="43"/>
      <c r="AO7" s="43"/>
      <c r="AP7" s="43"/>
      <c r="AQ7" s="43"/>
      <c r="AR7" s="43"/>
      <c r="AS7" s="43"/>
      <c r="AT7" s="43" t="s">
        <v>12</v>
      </c>
      <c r="AU7" s="43"/>
      <c r="AV7" s="43"/>
      <c r="AW7" s="43"/>
      <c r="AX7" s="43"/>
      <c r="AY7" s="43"/>
      <c r="AZ7" s="43"/>
      <c r="BA7" s="43"/>
      <c r="BB7" s="43" t="s">
        <v>18</v>
      </c>
      <c r="BC7" s="43"/>
      <c r="BD7" s="43"/>
      <c r="BE7" s="43"/>
      <c r="BF7" s="43"/>
      <c r="BG7" s="43"/>
      <c r="BH7" s="43"/>
      <c r="BI7" s="43"/>
      <c r="BJ7" s="3"/>
      <c r="BK7" s="3"/>
      <c r="BL7" s="15" t="s">
        <v>19</v>
      </c>
      <c r="BM7" s="16"/>
      <c r="BN7" s="16"/>
      <c r="BO7" s="16"/>
      <c r="BP7" s="16"/>
      <c r="BQ7" s="16"/>
      <c r="BR7" s="16"/>
      <c r="BS7" s="16"/>
      <c r="BT7" s="16"/>
      <c r="BU7" s="16"/>
      <c r="BV7" s="16"/>
      <c r="BW7" s="16"/>
      <c r="BX7" s="16"/>
      <c r="BY7" s="23"/>
    </row>
    <row r="8" spans="1:78" ht="18.75" customHeight="1" x14ac:dyDescent="0.15">
      <c r="A8" s="2"/>
      <c r="B8" s="44" t="str">
        <f>データ!I6</f>
        <v>法非適用</v>
      </c>
      <c r="C8" s="44"/>
      <c r="D8" s="44"/>
      <c r="E8" s="44"/>
      <c r="F8" s="44"/>
      <c r="G8" s="44"/>
      <c r="H8" s="44"/>
      <c r="I8" s="44" t="str">
        <f>データ!J6</f>
        <v>下水道事業</v>
      </c>
      <c r="J8" s="44"/>
      <c r="K8" s="44"/>
      <c r="L8" s="44"/>
      <c r="M8" s="44"/>
      <c r="N8" s="44"/>
      <c r="O8" s="44"/>
      <c r="P8" s="44" t="str">
        <f>データ!K6</f>
        <v>特定地域生活排水処理</v>
      </c>
      <c r="Q8" s="44"/>
      <c r="R8" s="44"/>
      <c r="S8" s="44"/>
      <c r="T8" s="44"/>
      <c r="U8" s="44"/>
      <c r="V8" s="44"/>
      <c r="W8" s="44" t="str">
        <f>データ!L6</f>
        <v>K2</v>
      </c>
      <c r="X8" s="44"/>
      <c r="Y8" s="44"/>
      <c r="Z8" s="44"/>
      <c r="AA8" s="44"/>
      <c r="AB8" s="44"/>
      <c r="AC8" s="44"/>
      <c r="AD8" s="45" t="str">
        <f>データ!$M$6</f>
        <v>非設置</v>
      </c>
      <c r="AE8" s="45"/>
      <c r="AF8" s="45"/>
      <c r="AG8" s="45"/>
      <c r="AH8" s="45"/>
      <c r="AI8" s="45"/>
      <c r="AJ8" s="45"/>
      <c r="AK8" s="3"/>
      <c r="AL8" s="46">
        <f>データ!S6</f>
        <v>14246</v>
      </c>
      <c r="AM8" s="46"/>
      <c r="AN8" s="46"/>
      <c r="AO8" s="46"/>
      <c r="AP8" s="46"/>
      <c r="AQ8" s="46"/>
      <c r="AR8" s="46"/>
      <c r="AS8" s="46"/>
      <c r="AT8" s="47">
        <f>データ!T6</f>
        <v>303.08999999999997</v>
      </c>
      <c r="AU8" s="47"/>
      <c r="AV8" s="47"/>
      <c r="AW8" s="47"/>
      <c r="AX8" s="47"/>
      <c r="AY8" s="47"/>
      <c r="AZ8" s="47"/>
      <c r="BA8" s="47"/>
      <c r="BB8" s="47">
        <f>データ!U6</f>
        <v>47</v>
      </c>
      <c r="BC8" s="47"/>
      <c r="BD8" s="47"/>
      <c r="BE8" s="47"/>
      <c r="BF8" s="47"/>
      <c r="BG8" s="47"/>
      <c r="BH8" s="47"/>
      <c r="BI8" s="47"/>
      <c r="BJ8" s="3"/>
      <c r="BK8" s="3"/>
      <c r="BL8" s="48" t="s">
        <v>13</v>
      </c>
      <c r="BM8" s="49"/>
      <c r="BN8" s="17" t="s">
        <v>21</v>
      </c>
      <c r="BO8" s="20"/>
      <c r="BP8" s="20"/>
      <c r="BQ8" s="20"/>
      <c r="BR8" s="20"/>
      <c r="BS8" s="20"/>
      <c r="BT8" s="20"/>
      <c r="BU8" s="20"/>
      <c r="BV8" s="20"/>
      <c r="BW8" s="20"/>
      <c r="BX8" s="20"/>
      <c r="BY8" s="24"/>
    </row>
    <row r="9" spans="1:78" ht="18.75" customHeight="1" x14ac:dyDescent="0.15">
      <c r="A9" s="2"/>
      <c r="B9" s="43" t="s">
        <v>23</v>
      </c>
      <c r="C9" s="43"/>
      <c r="D9" s="43"/>
      <c r="E9" s="43"/>
      <c r="F9" s="43"/>
      <c r="G9" s="43"/>
      <c r="H9" s="43"/>
      <c r="I9" s="43" t="s">
        <v>24</v>
      </c>
      <c r="J9" s="43"/>
      <c r="K9" s="43"/>
      <c r="L9" s="43"/>
      <c r="M9" s="43"/>
      <c r="N9" s="43"/>
      <c r="O9" s="43"/>
      <c r="P9" s="43" t="s">
        <v>25</v>
      </c>
      <c r="Q9" s="43"/>
      <c r="R9" s="43"/>
      <c r="S9" s="43"/>
      <c r="T9" s="43"/>
      <c r="U9" s="43"/>
      <c r="V9" s="43"/>
      <c r="W9" s="43" t="s">
        <v>28</v>
      </c>
      <c r="X9" s="43"/>
      <c r="Y9" s="43"/>
      <c r="Z9" s="43"/>
      <c r="AA9" s="43"/>
      <c r="AB9" s="43"/>
      <c r="AC9" s="43"/>
      <c r="AD9" s="43" t="s">
        <v>22</v>
      </c>
      <c r="AE9" s="43"/>
      <c r="AF9" s="43"/>
      <c r="AG9" s="43"/>
      <c r="AH9" s="43"/>
      <c r="AI9" s="43"/>
      <c r="AJ9" s="43"/>
      <c r="AK9" s="3"/>
      <c r="AL9" s="43" t="s">
        <v>32</v>
      </c>
      <c r="AM9" s="43"/>
      <c r="AN9" s="43"/>
      <c r="AO9" s="43"/>
      <c r="AP9" s="43"/>
      <c r="AQ9" s="43"/>
      <c r="AR9" s="43"/>
      <c r="AS9" s="43"/>
      <c r="AT9" s="43" t="s">
        <v>33</v>
      </c>
      <c r="AU9" s="43"/>
      <c r="AV9" s="43"/>
      <c r="AW9" s="43"/>
      <c r="AX9" s="43"/>
      <c r="AY9" s="43"/>
      <c r="AZ9" s="43"/>
      <c r="BA9" s="43"/>
      <c r="BB9" s="43" t="s">
        <v>36</v>
      </c>
      <c r="BC9" s="43"/>
      <c r="BD9" s="43"/>
      <c r="BE9" s="43"/>
      <c r="BF9" s="43"/>
      <c r="BG9" s="43"/>
      <c r="BH9" s="43"/>
      <c r="BI9" s="43"/>
      <c r="BJ9" s="3"/>
      <c r="BK9" s="3"/>
      <c r="BL9" s="50" t="s">
        <v>37</v>
      </c>
      <c r="BM9" s="51"/>
      <c r="BN9" s="18" t="s">
        <v>39</v>
      </c>
      <c r="BO9" s="21"/>
      <c r="BP9" s="21"/>
      <c r="BQ9" s="21"/>
      <c r="BR9" s="21"/>
      <c r="BS9" s="21"/>
      <c r="BT9" s="21"/>
      <c r="BU9" s="21"/>
      <c r="BV9" s="21"/>
      <c r="BW9" s="21"/>
      <c r="BX9" s="21"/>
      <c r="BY9" s="25"/>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36.770000000000003</v>
      </c>
      <c r="Q10" s="47"/>
      <c r="R10" s="47"/>
      <c r="S10" s="47"/>
      <c r="T10" s="47"/>
      <c r="U10" s="47"/>
      <c r="V10" s="47"/>
      <c r="W10" s="47">
        <f>データ!Q6</f>
        <v>100</v>
      </c>
      <c r="X10" s="47"/>
      <c r="Y10" s="47"/>
      <c r="Z10" s="47"/>
      <c r="AA10" s="47"/>
      <c r="AB10" s="47"/>
      <c r="AC10" s="47"/>
      <c r="AD10" s="46">
        <f>データ!R6</f>
        <v>4104</v>
      </c>
      <c r="AE10" s="46"/>
      <c r="AF10" s="46"/>
      <c r="AG10" s="46"/>
      <c r="AH10" s="46"/>
      <c r="AI10" s="46"/>
      <c r="AJ10" s="46"/>
      <c r="AK10" s="2"/>
      <c r="AL10" s="46">
        <f>データ!V6</f>
        <v>5181</v>
      </c>
      <c r="AM10" s="46"/>
      <c r="AN10" s="46"/>
      <c r="AO10" s="46"/>
      <c r="AP10" s="46"/>
      <c r="AQ10" s="46"/>
      <c r="AR10" s="46"/>
      <c r="AS10" s="46"/>
      <c r="AT10" s="47">
        <f>データ!W6</f>
        <v>297.42</v>
      </c>
      <c r="AU10" s="47"/>
      <c r="AV10" s="47"/>
      <c r="AW10" s="47"/>
      <c r="AX10" s="47"/>
      <c r="AY10" s="47"/>
      <c r="AZ10" s="47"/>
      <c r="BA10" s="47"/>
      <c r="BB10" s="47">
        <f>データ!X6</f>
        <v>17.420000000000002</v>
      </c>
      <c r="BC10" s="47"/>
      <c r="BD10" s="47"/>
      <c r="BE10" s="47"/>
      <c r="BF10" s="47"/>
      <c r="BG10" s="47"/>
      <c r="BH10" s="47"/>
      <c r="BI10" s="47"/>
      <c r="BJ10" s="2"/>
      <c r="BK10" s="2"/>
      <c r="BL10" s="52" t="s">
        <v>40</v>
      </c>
      <c r="BM10" s="53"/>
      <c r="BN10" s="19" t="s">
        <v>31</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42</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30</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43</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9" t="s">
        <v>110</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69"/>
      <c r="BM17" s="70"/>
      <c r="BN17" s="70"/>
      <c r="BO17" s="70"/>
      <c r="BP17" s="70"/>
      <c r="BQ17" s="70"/>
      <c r="BR17" s="70"/>
      <c r="BS17" s="70"/>
      <c r="BT17" s="70"/>
      <c r="BU17" s="70"/>
      <c r="BV17" s="70"/>
      <c r="BW17" s="70"/>
      <c r="BX17" s="70"/>
      <c r="BY17" s="70"/>
      <c r="BZ17" s="7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69"/>
      <c r="BM18" s="70"/>
      <c r="BN18" s="70"/>
      <c r="BO18" s="70"/>
      <c r="BP18" s="70"/>
      <c r="BQ18" s="70"/>
      <c r="BR18" s="70"/>
      <c r="BS18" s="70"/>
      <c r="BT18" s="70"/>
      <c r="BU18" s="70"/>
      <c r="BV18" s="70"/>
      <c r="BW18" s="70"/>
      <c r="BX18" s="70"/>
      <c r="BY18" s="70"/>
      <c r="BZ18" s="7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69"/>
      <c r="BM19" s="70"/>
      <c r="BN19" s="70"/>
      <c r="BO19" s="70"/>
      <c r="BP19" s="70"/>
      <c r="BQ19" s="70"/>
      <c r="BR19" s="70"/>
      <c r="BS19" s="70"/>
      <c r="BT19" s="70"/>
      <c r="BU19" s="70"/>
      <c r="BV19" s="70"/>
      <c r="BW19" s="70"/>
      <c r="BX19" s="70"/>
      <c r="BY19" s="70"/>
      <c r="BZ19" s="7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69"/>
      <c r="BM20" s="70"/>
      <c r="BN20" s="70"/>
      <c r="BO20" s="70"/>
      <c r="BP20" s="70"/>
      <c r="BQ20" s="70"/>
      <c r="BR20" s="70"/>
      <c r="BS20" s="70"/>
      <c r="BT20" s="70"/>
      <c r="BU20" s="70"/>
      <c r="BV20" s="70"/>
      <c r="BW20" s="70"/>
      <c r="BX20" s="70"/>
      <c r="BY20" s="70"/>
      <c r="BZ20" s="7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69"/>
      <c r="BM21" s="70"/>
      <c r="BN21" s="70"/>
      <c r="BO21" s="70"/>
      <c r="BP21" s="70"/>
      <c r="BQ21" s="70"/>
      <c r="BR21" s="70"/>
      <c r="BS21" s="70"/>
      <c r="BT21" s="70"/>
      <c r="BU21" s="70"/>
      <c r="BV21" s="70"/>
      <c r="BW21" s="70"/>
      <c r="BX21" s="70"/>
      <c r="BY21" s="70"/>
      <c r="BZ21" s="7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69"/>
      <c r="BM22" s="70"/>
      <c r="BN22" s="70"/>
      <c r="BO22" s="70"/>
      <c r="BP22" s="70"/>
      <c r="BQ22" s="70"/>
      <c r="BR22" s="70"/>
      <c r="BS22" s="70"/>
      <c r="BT22" s="70"/>
      <c r="BU22" s="70"/>
      <c r="BV22" s="70"/>
      <c r="BW22" s="70"/>
      <c r="BX22" s="70"/>
      <c r="BY22" s="70"/>
      <c r="BZ22" s="7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69"/>
      <c r="BM23" s="70"/>
      <c r="BN23" s="70"/>
      <c r="BO23" s="70"/>
      <c r="BP23" s="70"/>
      <c r="BQ23" s="70"/>
      <c r="BR23" s="70"/>
      <c r="BS23" s="70"/>
      <c r="BT23" s="70"/>
      <c r="BU23" s="70"/>
      <c r="BV23" s="70"/>
      <c r="BW23" s="70"/>
      <c r="BX23" s="70"/>
      <c r="BY23" s="70"/>
      <c r="BZ23" s="7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69"/>
      <c r="BM24" s="70"/>
      <c r="BN24" s="70"/>
      <c r="BO24" s="70"/>
      <c r="BP24" s="70"/>
      <c r="BQ24" s="70"/>
      <c r="BR24" s="70"/>
      <c r="BS24" s="70"/>
      <c r="BT24" s="70"/>
      <c r="BU24" s="70"/>
      <c r="BV24" s="70"/>
      <c r="BW24" s="70"/>
      <c r="BX24" s="70"/>
      <c r="BY24" s="70"/>
      <c r="BZ24" s="7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69"/>
      <c r="BM25" s="70"/>
      <c r="BN25" s="70"/>
      <c r="BO25" s="70"/>
      <c r="BP25" s="70"/>
      <c r="BQ25" s="70"/>
      <c r="BR25" s="70"/>
      <c r="BS25" s="70"/>
      <c r="BT25" s="70"/>
      <c r="BU25" s="70"/>
      <c r="BV25" s="70"/>
      <c r="BW25" s="70"/>
      <c r="BX25" s="70"/>
      <c r="BY25" s="70"/>
      <c r="BZ25" s="7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69"/>
      <c r="BM26" s="70"/>
      <c r="BN26" s="70"/>
      <c r="BO26" s="70"/>
      <c r="BP26" s="70"/>
      <c r="BQ26" s="70"/>
      <c r="BR26" s="70"/>
      <c r="BS26" s="70"/>
      <c r="BT26" s="70"/>
      <c r="BU26" s="70"/>
      <c r="BV26" s="70"/>
      <c r="BW26" s="70"/>
      <c r="BX26" s="70"/>
      <c r="BY26" s="70"/>
      <c r="BZ26" s="7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69"/>
      <c r="BM27" s="70"/>
      <c r="BN27" s="70"/>
      <c r="BO27" s="70"/>
      <c r="BP27" s="70"/>
      <c r="BQ27" s="70"/>
      <c r="BR27" s="70"/>
      <c r="BS27" s="70"/>
      <c r="BT27" s="70"/>
      <c r="BU27" s="70"/>
      <c r="BV27" s="70"/>
      <c r="BW27" s="70"/>
      <c r="BX27" s="70"/>
      <c r="BY27" s="70"/>
      <c r="BZ27" s="7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69"/>
      <c r="BM28" s="70"/>
      <c r="BN28" s="70"/>
      <c r="BO28" s="70"/>
      <c r="BP28" s="70"/>
      <c r="BQ28" s="70"/>
      <c r="BR28" s="70"/>
      <c r="BS28" s="70"/>
      <c r="BT28" s="70"/>
      <c r="BU28" s="70"/>
      <c r="BV28" s="70"/>
      <c r="BW28" s="70"/>
      <c r="BX28" s="70"/>
      <c r="BY28" s="70"/>
      <c r="BZ28" s="7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69"/>
      <c r="BM29" s="70"/>
      <c r="BN29" s="70"/>
      <c r="BO29" s="70"/>
      <c r="BP29" s="70"/>
      <c r="BQ29" s="70"/>
      <c r="BR29" s="70"/>
      <c r="BS29" s="70"/>
      <c r="BT29" s="70"/>
      <c r="BU29" s="70"/>
      <c r="BV29" s="70"/>
      <c r="BW29" s="70"/>
      <c r="BX29" s="70"/>
      <c r="BY29" s="70"/>
      <c r="BZ29" s="7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69"/>
      <c r="BM30" s="70"/>
      <c r="BN30" s="70"/>
      <c r="BO30" s="70"/>
      <c r="BP30" s="70"/>
      <c r="BQ30" s="70"/>
      <c r="BR30" s="70"/>
      <c r="BS30" s="70"/>
      <c r="BT30" s="70"/>
      <c r="BU30" s="70"/>
      <c r="BV30" s="70"/>
      <c r="BW30" s="70"/>
      <c r="BX30" s="70"/>
      <c r="BY30" s="70"/>
      <c r="BZ30" s="7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69"/>
      <c r="BM31" s="70"/>
      <c r="BN31" s="70"/>
      <c r="BO31" s="70"/>
      <c r="BP31" s="70"/>
      <c r="BQ31" s="70"/>
      <c r="BR31" s="70"/>
      <c r="BS31" s="70"/>
      <c r="BT31" s="70"/>
      <c r="BU31" s="70"/>
      <c r="BV31" s="70"/>
      <c r="BW31" s="70"/>
      <c r="BX31" s="70"/>
      <c r="BY31" s="70"/>
      <c r="BZ31" s="7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69"/>
      <c r="BM32" s="70"/>
      <c r="BN32" s="70"/>
      <c r="BO32" s="70"/>
      <c r="BP32" s="70"/>
      <c r="BQ32" s="70"/>
      <c r="BR32" s="70"/>
      <c r="BS32" s="70"/>
      <c r="BT32" s="70"/>
      <c r="BU32" s="70"/>
      <c r="BV32" s="70"/>
      <c r="BW32" s="70"/>
      <c r="BX32" s="70"/>
      <c r="BY32" s="70"/>
      <c r="BZ32" s="7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69"/>
      <c r="BM33" s="70"/>
      <c r="BN33" s="70"/>
      <c r="BO33" s="70"/>
      <c r="BP33" s="70"/>
      <c r="BQ33" s="70"/>
      <c r="BR33" s="70"/>
      <c r="BS33" s="70"/>
      <c r="BT33" s="70"/>
      <c r="BU33" s="70"/>
      <c r="BV33" s="70"/>
      <c r="BW33" s="70"/>
      <c r="BX33" s="70"/>
      <c r="BY33" s="70"/>
      <c r="BZ33" s="71"/>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69"/>
      <c r="BM34" s="70"/>
      <c r="BN34" s="70"/>
      <c r="BO34" s="70"/>
      <c r="BP34" s="70"/>
      <c r="BQ34" s="70"/>
      <c r="BR34" s="70"/>
      <c r="BS34" s="70"/>
      <c r="BT34" s="70"/>
      <c r="BU34" s="70"/>
      <c r="BV34" s="70"/>
      <c r="BW34" s="70"/>
      <c r="BX34" s="70"/>
      <c r="BY34" s="70"/>
      <c r="BZ34" s="71"/>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69"/>
      <c r="BM35" s="70"/>
      <c r="BN35" s="70"/>
      <c r="BO35" s="70"/>
      <c r="BP35" s="70"/>
      <c r="BQ35" s="70"/>
      <c r="BR35" s="70"/>
      <c r="BS35" s="70"/>
      <c r="BT35" s="70"/>
      <c r="BU35" s="70"/>
      <c r="BV35" s="70"/>
      <c r="BW35" s="70"/>
      <c r="BX35" s="70"/>
      <c r="BY35" s="70"/>
      <c r="BZ35" s="7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69"/>
      <c r="BM36" s="70"/>
      <c r="BN36" s="70"/>
      <c r="BO36" s="70"/>
      <c r="BP36" s="70"/>
      <c r="BQ36" s="70"/>
      <c r="BR36" s="70"/>
      <c r="BS36" s="70"/>
      <c r="BT36" s="70"/>
      <c r="BU36" s="70"/>
      <c r="BV36" s="70"/>
      <c r="BW36" s="70"/>
      <c r="BX36" s="70"/>
      <c r="BY36" s="70"/>
      <c r="BZ36" s="7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69"/>
      <c r="BM37" s="70"/>
      <c r="BN37" s="70"/>
      <c r="BO37" s="70"/>
      <c r="BP37" s="70"/>
      <c r="BQ37" s="70"/>
      <c r="BR37" s="70"/>
      <c r="BS37" s="70"/>
      <c r="BT37" s="70"/>
      <c r="BU37" s="70"/>
      <c r="BV37" s="70"/>
      <c r="BW37" s="70"/>
      <c r="BX37" s="70"/>
      <c r="BY37" s="70"/>
      <c r="BZ37" s="7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69"/>
      <c r="BM38" s="70"/>
      <c r="BN38" s="70"/>
      <c r="BO38" s="70"/>
      <c r="BP38" s="70"/>
      <c r="BQ38" s="70"/>
      <c r="BR38" s="70"/>
      <c r="BS38" s="70"/>
      <c r="BT38" s="70"/>
      <c r="BU38" s="70"/>
      <c r="BV38" s="70"/>
      <c r="BW38" s="70"/>
      <c r="BX38" s="70"/>
      <c r="BY38" s="70"/>
      <c r="BZ38" s="7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69"/>
      <c r="BM39" s="70"/>
      <c r="BN39" s="70"/>
      <c r="BO39" s="70"/>
      <c r="BP39" s="70"/>
      <c r="BQ39" s="70"/>
      <c r="BR39" s="70"/>
      <c r="BS39" s="70"/>
      <c r="BT39" s="70"/>
      <c r="BU39" s="70"/>
      <c r="BV39" s="70"/>
      <c r="BW39" s="70"/>
      <c r="BX39" s="70"/>
      <c r="BY39" s="70"/>
      <c r="BZ39" s="7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69"/>
      <c r="BM40" s="70"/>
      <c r="BN40" s="70"/>
      <c r="BO40" s="70"/>
      <c r="BP40" s="70"/>
      <c r="BQ40" s="70"/>
      <c r="BR40" s="70"/>
      <c r="BS40" s="70"/>
      <c r="BT40" s="70"/>
      <c r="BU40" s="70"/>
      <c r="BV40" s="70"/>
      <c r="BW40" s="70"/>
      <c r="BX40" s="70"/>
      <c r="BY40" s="70"/>
      <c r="BZ40" s="7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69"/>
      <c r="BM41" s="70"/>
      <c r="BN41" s="70"/>
      <c r="BO41" s="70"/>
      <c r="BP41" s="70"/>
      <c r="BQ41" s="70"/>
      <c r="BR41" s="70"/>
      <c r="BS41" s="70"/>
      <c r="BT41" s="70"/>
      <c r="BU41" s="70"/>
      <c r="BV41" s="70"/>
      <c r="BW41" s="70"/>
      <c r="BX41" s="70"/>
      <c r="BY41" s="70"/>
      <c r="BZ41" s="7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69"/>
      <c r="BM42" s="70"/>
      <c r="BN42" s="70"/>
      <c r="BO42" s="70"/>
      <c r="BP42" s="70"/>
      <c r="BQ42" s="70"/>
      <c r="BR42" s="70"/>
      <c r="BS42" s="70"/>
      <c r="BT42" s="70"/>
      <c r="BU42" s="70"/>
      <c r="BV42" s="70"/>
      <c r="BW42" s="70"/>
      <c r="BX42" s="70"/>
      <c r="BY42" s="70"/>
      <c r="BZ42" s="7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69"/>
      <c r="BM43" s="70"/>
      <c r="BN43" s="70"/>
      <c r="BO43" s="70"/>
      <c r="BP43" s="70"/>
      <c r="BQ43" s="70"/>
      <c r="BR43" s="70"/>
      <c r="BS43" s="70"/>
      <c r="BT43" s="70"/>
      <c r="BU43" s="70"/>
      <c r="BV43" s="70"/>
      <c r="BW43" s="70"/>
      <c r="BX43" s="70"/>
      <c r="BY43" s="70"/>
      <c r="BZ43" s="7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2"/>
      <c r="BM44" s="73"/>
      <c r="BN44" s="73"/>
      <c r="BO44" s="73"/>
      <c r="BP44" s="73"/>
      <c r="BQ44" s="73"/>
      <c r="BR44" s="73"/>
      <c r="BS44" s="73"/>
      <c r="BT44" s="73"/>
      <c r="BU44" s="73"/>
      <c r="BV44" s="73"/>
      <c r="BW44" s="73"/>
      <c r="BX44" s="73"/>
      <c r="BY44" s="73"/>
      <c r="BZ44" s="7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3" t="s">
        <v>45</v>
      </c>
      <c r="BM45" s="64"/>
      <c r="BN45" s="64"/>
      <c r="BO45" s="64"/>
      <c r="BP45" s="64"/>
      <c r="BQ45" s="64"/>
      <c r="BR45" s="64"/>
      <c r="BS45" s="64"/>
      <c r="BT45" s="64"/>
      <c r="BU45" s="64"/>
      <c r="BV45" s="64"/>
      <c r="BW45" s="64"/>
      <c r="BX45" s="64"/>
      <c r="BY45" s="64"/>
      <c r="BZ45" s="6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6"/>
      <c r="BM46" s="67"/>
      <c r="BN46" s="67"/>
      <c r="BO46" s="67"/>
      <c r="BP46" s="67"/>
      <c r="BQ46" s="67"/>
      <c r="BR46" s="67"/>
      <c r="BS46" s="67"/>
      <c r="BT46" s="67"/>
      <c r="BU46" s="67"/>
      <c r="BV46" s="67"/>
      <c r="BW46" s="67"/>
      <c r="BX46" s="67"/>
      <c r="BY46" s="67"/>
      <c r="BZ46" s="6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69" t="s">
        <v>108</v>
      </c>
      <c r="BM47" s="70"/>
      <c r="BN47" s="70"/>
      <c r="BO47" s="70"/>
      <c r="BP47" s="70"/>
      <c r="BQ47" s="70"/>
      <c r="BR47" s="70"/>
      <c r="BS47" s="70"/>
      <c r="BT47" s="70"/>
      <c r="BU47" s="70"/>
      <c r="BV47" s="70"/>
      <c r="BW47" s="70"/>
      <c r="BX47" s="70"/>
      <c r="BY47" s="70"/>
      <c r="BZ47" s="7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69"/>
      <c r="BM48" s="70"/>
      <c r="BN48" s="70"/>
      <c r="BO48" s="70"/>
      <c r="BP48" s="70"/>
      <c r="BQ48" s="70"/>
      <c r="BR48" s="70"/>
      <c r="BS48" s="70"/>
      <c r="BT48" s="70"/>
      <c r="BU48" s="70"/>
      <c r="BV48" s="70"/>
      <c r="BW48" s="70"/>
      <c r="BX48" s="70"/>
      <c r="BY48" s="70"/>
      <c r="BZ48" s="7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69"/>
      <c r="BM49" s="70"/>
      <c r="BN49" s="70"/>
      <c r="BO49" s="70"/>
      <c r="BP49" s="70"/>
      <c r="BQ49" s="70"/>
      <c r="BR49" s="70"/>
      <c r="BS49" s="70"/>
      <c r="BT49" s="70"/>
      <c r="BU49" s="70"/>
      <c r="BV49" s="70"/>
      <c r="BW49" s="70"/>
      <c r="BX49" s="70"/>
      <c r="BY49" s="70"/>
      <c r="BZ49" s="7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69"/>
      <c r="BM50" s="70"/>
      <c r="BN50" s="70"/>
      <c r="BO50" s="70"/>
      <c r="BP50" s="70"/>
      <c r="BQ50" s="70"/>
      <c r="BR50" s="70"/>
      <c r="BS50" s="70"/>
      <c r="BT50" s="70"/>
      <c r="BU50" s="70"/>
      <c r="BV50" s="70"/>
      <c r="BW50" s="70"/>
      <c r="BX50" s="70"/>
      <c r="BY50" s="70"/>
      <c r="BZ50" s="7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69"/>
      <c r="BM51" s="70"/>
      <c r="BN51" s="70"/>
      <c r="BO51" s="70"/>
      <c r="BP51" s="70"/>
      <c r="BQ51" s="70"/>
      <c r="BR51" s="70"/>
      <c r="BS51" s="70"/>
      <c r="BT51" s="70"/>
      <c r="BU51" s="70"/>
      <c r="BV51" s="70"/>
      <c r="BW51" s="70"/>
      <c r="BX51" s="70"/>
      <c r="BY51" s="70"/>
      <c r="BZ51" s="7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69"/>
      <c r="BM52" s="70"/>
      <c r="BN52" s="70"/>
      <c r="BO52" s="70"/>
      <c r="BP52" s="70"/>
      <c r="BQ52" s="70"/>
      <c r="BR52" s="70"/>
      <c r="BS52" s="70"/>
      <c r="BT52" s="70"/>
      <c r="BU52" s="70"/>
      <c r="BV52" s="70"/>
      <c r="BW52" s="70"/>
      <c r="BX52" s="70"/>
      <c r="BY52" s="70"/>
      <c r="BZ52" s="7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69"/>
      <c r="BM53" s="70"/>
      <c r="BN53" s="70"/>
      <c r="BO53" s="70"/>
      <c r="BP53" s="70"/>
      <c r="BQ53" s="70"/>
      <c r="BR53" s="70"/>
      <c r="BS53" s="70"/>
      <c r="BT53" s="70"/>
      <c r="BU53" s="70"/>
      <c r="BV53" s="70"/>
      <c r="BW53" s="70"/>
      <c r="BX53" s="70"/>
      <c r="BY53" s="70"/>
      <c r="BZ53" s="7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69"/>
      <c r="BM54" s="70"/>
      <c r="BN54" s="70"/>
      <c r="BO54" s="70"/>
      <c r="BP54" s="70"/>
      <c r="BQ54" s="70"/>
      <c r="BR54" s="70"/>
      <c r="BS54" s="70"/>
      <c r="BT54" s="70"/>
      <c r="BU54" s="70"/>
      <c r="BV54" s="70"/>
      <c r="BW54" s="70"/>
      <c r="BX54" s="70"/>
      <c r="BY54" s="70"/>
      <c r="BZ54" s="7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69"/>
      <c r="BM55" s="70"/>
      <c r="BN55" s="70"/>
      <c r="BO55" s="70"/>
      <c r="BP55" s="70"/>
      <c r="BQ55" s="70"/>
      <c r="BR55" s="70"/>
      <c r="BS55" s="70"/>
      <c r="BT55" s="70"/>
      <c r="BU55" s="70"/>
      <c r="BV55" s="70"/>
      <c r="BW55" s="70"/>
      <c r="BX55" s="70"/>
      <c r="BY55" s="70"/>
      <c r="BZ55" s="71"/>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69"/>
      <c r="BM56" s="70"/>
      <c r="BN56" s="70"/>
      <c r="BO56" s="70"/>
      <c r="BP56" s="70"/>
      <c r="BQ56" s="70"/>
      <c r="BR56" s="70"/>
      <c r="BS56" s="70"/>
      <c r="BT56" s="70"/>
      <c r="BU56" s="70"/>
      <c r="BV56" s="70"/>
      <c r="BW56" s="70"/>
      <c r="BX56" s="70"/>
      <c r="BY56" s="70"/>
      <c r="BZ56" s="71"/>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69"/>
      <c r="BM57" s="70"/>
      <c r="BN57" s="70"/>
      <c r="BO57" s="70"/>
      <c r="BP57" s="70"/>
      <c r="BQ57" s="70"/>
      <c r="BR57" s="70"/>
      <c r="BS57" s="70"/>
      <c r="BT57" s="70"/>
      <c r="BU57" s="70"/>
      <c r="BV57" s="70"/>
      <c r="BW57" s="70"/>
      <c r="BX57" s="70"/>
      <c r="BY57" s="70"/>
      <c r="BZ57" s="71"/>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69"/>
      <c r="BM58" s="70"/>
      <c r="BN58" s="70"/>
      <c r="BO58" s="70"/>
      <c r="BP58" s="70"/>
      <c r="BQ58" s="70"/>
      <c r="BR58" s="70"/>
      <c r="BS58" s="70"/>
      <c r="BT58" s="70"/>
      <c r="BU58" s="70"/>
      <c r="BV58" s="70"/>
      <c r="BW58" s="70"/>
      <c r="BX58" s="70"/>
      <c r="BY58" s="70"/>
      <c r="BZ58" s="7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69"/>
      <c r="BM59" s="70"/>
      <c r="BN59" s="70"/>
      <c r="BO59" s="70"/>
      <c r="BP59" s="70"/>
      <c r="BQ59" s="70"/>
      <c r="BR59" s="70"/>
      <c r="BS59" s="70"/>
      <c r="BT59" s="70"/>
      <c r="BU59" s="70"/>
      <c r="BV59" s="70"/>
      <c r="BW59" s="70"/>
      <c r="BX59" s="70"/>
      <c r="BY59" s="70"/>
      <c r="BZ59" s="71"/>
    </row>
    <row r="60" spans="1:78" ht="13.5" customHeight="1" x14ac:dyDescent="0.15">
      <c r="A60" s="2"/>
      <c r="B60" s="60" t="s">
        <v>11</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69"/>
      <c r="BM62" s="70"/>
      <c r="BN62" s="70"/>
      <c r="BO62" s="70"/>
      <c r="BP62" s="70"/>
      <c r="BQ62" s="70"/>
      <c r="BR62" s="70"/>
      <c r="BS62" s="70"/>
      <c r="BT62" s="70"/>
      <c r="BU62" s="70"/>
      <c r="BV62" s="70"/>
      <c r="BW62" s="70"/>
      <c r="BX62" s="70"/>
      <c r="BY62" s="70"/>
      <c r="BZ62" s="7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2"/>
      <c r="BM63" s="73"/>
      <c r="BN63" s="73"/>
      <c r="BO63" s="73"/>
      <c r="BP63" s="73"/>
      <c r="BQ63" s="73"/>
      <c r="BR63" s="73"/>
      <c r="BS63" s="73"/>
      <c r="BT63" s="73"/>
      <c r="BU63" s="73"/>
      <c r="BV63" s="73"/>
      <c r="BW63" s="73"/>
      <c r="BX63" s="73"/>
      <c r="BY63" s="73"/>
      <c r="BZ63" s="74"/>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3" t="s">
        <v>10</v>
      </c>
      <c r="BM64" s="64"/>
      <c r="BN64" s="64"/>
      <c r="BO64" s="64"/>
      <c r="BP64" s="64"/>
      <c r="BQ64" s="64"/>
      <c r="BR64" s="64"/>
      <c r="BS64" s="64"/>
      <c r="BT64" s="64"/>
      <c r="BU64" s="64"/>
      <c r="BV64" s="64"/>
      <c r="BW64" s="64"/>
      <c r="BX64" s="64"/>
      <c r="BY64" s="64"/>
      <c r="BZ64" s="6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6"/>
      <c r="BM65" s="67"/>
      <c r="BN65" s="67"/>
      <c r="BO65" s="67"/>
      <c r="BP65" s="67"/>
      <c r="BQ65" s="67"/>
      <c r="BR65" s="67"/>
      <c r="BS65" s="67"/>
      <c r="BT65" s="67"/>
      <c r="BU65" s="67"/>
      <c r="BV65" s="67"/>
      <c r="BW65" s="67"/>
      <c r="BX65" s="67"/>
      <c r="BY65" s="67"/>
      <c r="BZ65" s="6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69" t="s">
        <v>109</v>
      </c>
      <c r="BM66" s="70"/>
      <c r="BN66" s="70"/>
      <c r="BO66" s="70"/>
      <c r="BP66" s="70"/>
      <c r="BQ66" s="70"/>
      <c r="BR66" s="70"/>
      <c r="BS66" s="70"/>
      <c r="BT66" s="70"/>
      <c r="BU66" s="70"/>
      <c r="BV66" s="70"/>
      <c r="BW66" s="70"/>
      <c r="BX66" s="70"/>
      <c r="BY66" s="70"/>
      <c r="BZ66" s="7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69"/>
      <c r="BM67" s="70"/>
      <c r="BN67" s="70"/>
      <c r="BO67" s="70"/>
      <c r="BP67" s="70"/>
      <c r="BQ67" s="70"/>
      <c r="BR67" s="70"/>
      <c r="BS67" s="70"/>
      <c r="BT67" s="70"/>
      <c r="BU67" s="70"/>
      <c r="BV67" s="70"/>
      <c r="BW67" s="70"/>
      <c r="BX67" s="70"/>
      <c r="BY67" s="70"/>
      <c r="BZ67" s="7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69"/>
      <c r="BM68" s="70"/>
      <c r="BN68" s="70"/>
      <c r="BO68" s="70"/>
      <c r="BP68" s="70"/>
      <c r="BQ68" s="70"/>
      <c r="BR68" s="70"/>
      <c r="BS68" s="70"/>
      <c r="BT68" s="70"/>
      <c r="BU68" s="70"/>
      <c r="BV68" s="70"/>
      <c r="BW68" s="70"/>
      <c r="BX68" s="70"/>
      <c r="BY68" s="70"/>
      <c r="BZ68" s="7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69"/>
      <c r="BM69" s="70"/>
      <c r="BN69" s="70"/>
      <c r="BO69" s="70"/>
      <c r="BP69" s="70"/>
      <c r="BQ69" s="70"/>
      <c r="BR69" s="70"/>
      <c r="BS69" s="70"/>
      <c r="BT69" s="70"/>
      <c r="BU69" s="70"/>
      <c r="BV69" s="70"/>
      <c r="BW69" s="70"/>
      <c r="BX69" s="70"/>
      <c r="BY69" s="70"/>
      <c r="BZ69" s="7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69"/>
      <c r="BM70" s="70"/>
      <c r="BN70" s="70"/>
      <c r="BO70" s="70"/>
      <c r="BP70" s="70"/>
      <c r="BQ70" s="70"/>
      <c r="BR70" s="70"/>
      <c r="BS70" s="70"/>
      <c r="BT70" s="70"/>
      <c r="BU70" s="70"/>
      <c r="BV70" s="70"/>
      <c r="BW70" s="70"/>
      <c r="BX70" s="70"/>
      <c r="BY70" s="70"/>
      <c r="BZ70" s="7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69"/>
      <c r="BM71" s="70"/>
      <c r="BN71" s="70"/>
      <c r="BO71" s="70"/>
      <c r="BP71" s="70"/>
      <c r="BQ71" s="70"/>
      <c r="BR71" s="70"/>
      <c r="BS71" s="70"/>
      <c r="BT71" s="70"/>
      <c r="BU71" s="70"/>
      <c r="BV71" s="70"/>
      <c r="BW71" s="70"/>
      <c r="BX71" s="70"/>
      <c r="BY71" s="70"/>
      <c r="BZ71" s="7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69"/>
      <c r="BM72" s="70"/>
      <c r="BN72" s="70"/>
      <c r="BO72" s="70"/>
      <c r="BP72" s="70"/>
      <c r="BQ72" s="70"/>
      <c r="BR72" s="70"/>
      <c r="BS72" s="70"/>
      <c r="BT72" s="70"/>
      <c r="BU72" s="70"/>
      <c r="BV72" s="70"/>
      <c r="BW72" s="70"/>
      <c r="BX72" s="70"/>
      <c r="BY72" s="70"/>
      <c r="BZ72" s="7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69"/>
      <c r="BM73" s="70"/>
      <c r="BN73" s="70"/>
      <c r="BO73" s="70"/>
      <c r="BP73" s="70"/>
      <c r="BQ73" s="70"/>
      <c r="BR73" s="70"/>
      <c r="BS73" s="70"/>
      <c r="BT73" s="70"/>
      <c r="BU73" s="70"/>
      <c r="BV73" s="70"/>
      <c r="BW73" s="70"/>
      <c r="BX73" s="70"/>
      <c r="BY73" s="70"/>
      <c r="BZ73" s="7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69"/>
      <c r="BM74" s="70"/>
      <c r="BN74" s="70"/>
      <c r="BO74" s="70"/>
      <c r="BP74" s="70"/>
      <c r="BQ74" s="70"/>
      <c r="BR74" s="70"/>
      <c r="BS74" s="70"/>
      <c r="BT74" s="70"/>
      <c r="BU74" s="70"/>
      <c r="BV74" s="70"/>
      <c r="BW74" s="70"/>
      <c r="BX74" s="70"/>
      <c r="BY74" s="70"/>
      <c r="BZ74" s="7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69"/>
      <c r="BM75" s="70"/>
      <c r="BN75" s="70"/>
      <c r="BO75" s="70"/>
      <c r="BP75" s="70"/>
      <c r="BQ75" s="70"/>
      <c r="BR75" s="70"/>
      <c r="BS75" s="70"/>
      <c r="BT75" s="70"/>
      <c r="BU75" s="70"/>
      <c r="BV75" s="70"/>
      <c r="BW75" s="70"/>
      <c r="BX75" s="70"/>
      <c r="BY75" s="70"/>
      <c r="BZ75" s="7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69"/>
      <c r="BM76" s="70"/>
      <c r="BN76" s="70"/>
      <c r="BO76" s="70"/>
      <c r="BP76" s="70"/>
      <c r="BQ76" s="70"/>
      <c r="BR76" s="70"/>
      <c r="BS76" s="70"/>
      <c r="BT76" s="70"/>
      <c r="BU76" s="70"/>
      <c r="BV76" s="70"/>
      <c r="BW76" s="70"/>
      <c r="BX76" s="70"/>
      <c r="BY76" s="70"/>
      <c r="BZ76" s="7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69"/>
      <c r="BM77" s="70"/>
      <c r="BN77" s="70"/>
      <c r="BO77" s="70"/>
      <c r="BP77" s="70"/>
      <c r="BQ77" s="70"/>
      <c r="BR77" s="70"/>
      <c r="BS77" s="70"/>
      <c r="BT77" s="70"/>
      <c r="BU77" s="70"/>
      <c r="BV77" s="70"/>
      <c r="BW77" s="70"/>
      <c r="BX77" s="70"/>
      <c r="BY77" s="70"/>
      <c r="BZ77" s="7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69"/>
      <c r="BM78" s="70"/>
      <c r="BN78" s="70"/>
      <c r="BO78" s="70"/>
      <c r="BP78" s="70"/>
      <c r="BQ78" s="70"/>
      <c r="BR78" s="70"/>
      <c r="BS78" s="70"/>
      <c r="BT78" s="70"/>
      <c r="BU78" s="70"/>
      <c r="BV78" s="70"/>
      <c r="BW78" s="70"/>
      <c r="BX78" s="70"/>
      <c r="BY78" s="70"/>
      <c r="BZ78" s="71"/>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69"/>
      <c r="BM79" s="70"/>
      <c r="BN79" s="70"/>
      <c r="BO79" s="70"/>
      <c r="BP79" s="70"/>
      <c r="BQ79" s="70"/>
      <c r="BR79" s="70"/>
      <c r="BS79" s="70"/>
      <c r="BT79" s="70"/>
      <c r="BU79" s="70"/>
      <c r="BV79" s="70"/>
      <c r="BW79" s="70"/>
      <c r="BX79" s="70"/>
      <c r="BY79" s="70"/>
      <c r="BZ79" s="71"/>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69"/>
      <c r="BM80" s="70"/>
      <c r="BN80" s="70"/>
      <c r="BO80" s="70"/>
      <c r="BP80" s="70"/>
      <c r="BQ80" s="70"/>
      <c r="BR80" s="70"/>
      <c r="BS80" s="70"/>
      <c r="BT80" s="70"/>
      <c r="BU80" s="70"/>
      <c r="BV80" s="70"/>
      <c r="BW80" s="70"/>
      <c r="BX80" s="70"/>
      <c r="BY80" s="70"/>
      <c r="BZ80" s="7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69"/>
      <c r="BM81" s="70"/>
      <c r="BN81" s="70"/>
      <c r="BO81" s="70"/>
      <c r="BP81" s="70"/>
      <c r="BQ81" s="70"/>
      <c r="BR81" s="70"/>
      <c r="BS81" s="70"/>
      <c r="BT81" s="70"/>
      <c r="BU81" s="70"/>
      <c r="BV81" s="70"/>
      <c r="BW81" s="70"/>
      <c r="BX81" s="70"/>
      <c r="BY81" s="70"/>
      <c r="BZ81" s="7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2"/>
      <c r="BM82" s="73"/>
      <c r="BN82" s="73"/>
      <c r="BO82" s="73"/>
      <c r="BP82" s="73"/>
      <c r="BQ82" s="73"/>
      <c r="BR82" s="73"/>
      <c r="BS82" s="73"/>
      <c r="BT82" s="73"/>
      <c r="BU82" s="73"/>
      <c r="BV82" s="73"/>
      <c r="BW82" s="73"/>
      <c r="BX82" s="73"/>
      <c r="BY82" s="73"/>
      <c r="BZ82" s="74"/>
    </row>
    <row r="83" spans="1:78" x14ac:dyDescent="0.15">
      <c r="C83" s="2" t="s">
        <v>46</v>
      </c>
    </row>
    <row r="84" spans="1:78" x14ac:dyDescent="0.15">
      <c r="C84" s="2"/>
    </row>
    <row r="85" spans="1:78" hidden="1" x14ac:dyDescent="0.15">
      <c r="B85" s="6" t="s">
        <v>47</v>
      </c>
      <c r="C85" s="6"/>
      <c r="D85" s="6"/>
      <c r="E85" s="6" t="s">
        <v>49</v>
      </c>
      <c r="F85" s="6" t="s">
        <v>50</v>
      </c>
      <c r="G85" s="6" t="s">
        <v>51</v>
      </c>
      <c r="H85" s="6" t="s">
        <v>44</v>
      </c>
      <c r="I85" s="6" t="s">
        <v>9</v>
      </c>
      <c r="J85" s="6" t="s">
        <v>52</v>
      </c>
      <c r="K85" s="6" t="s">
        <v>53</v>
      </c>
      <c r="L85" s="6" t="s">
        <v>35</v>
      </c>
      <c r="M85" s="6" t="s">
        <v>38</v>
      </c>
      <c r="N85" s="6" t="s">
        <v>54</v>
      </c>
      <c r="O85" s="6" t="s">
        <v>56</v>
      </c>
    </row>
    <row r="86" spans="1:78" hidden="1" x14ac:dyDescent="0.15">
      <c r="B86" s="6"/>
      <c r="C86" s="6"/>
      <c r="D86" s="6"/>
      <c r="E86" s="6" t="str">
        <f>データ!AI6</f>
        <v/>
      </c>
      <c r="F86" s="6" t="s">
        <v>41</v>
      </c>
      <c r="G86" s="6" t="s">
        <v>41</v>
      </c>
      <c r="H86" s="6" t="str">
        <f>データ!BP6</f>
        <v>【325.02】</v>
      </c>
      <c r="I86" s="6" t="str">
        <f>データ!CA6</f>
        <v>【60.61】</v>
      </c>
      <c r="J86" s="6" t="str">
        <f>データ!CL6</f>
        <v>【270.94】</v>
      </c>
      <c r="K86" s="6" t="str">
        <f>データ!CW6</f>
        <v>【57.80】</v>
      </c>
      <c r="L86" s="6" t="str">
        <f>データ!DH6</f>
        <v>【78.90】</v>
      </c>
      <c r="M86" s="6" t="s">
        <v>41</v>
      </c>
      <c r="N86" s="6" t="s">
        <v>41</v>
      </c>
      <c r="O86" s="6" t="str">
        <f>データ!EO6</f>
        <v>【-】</v>
      </c>
    </row>
  </sheetData>
  <sheetProtection algorithmName="SHA-512" hashValue="eCXkXmCWvNeiXoFcNAZirVe45bcIyUvRQphqVlbj6ESntH5KEBrbRttju/DG1rlUW3ExYoQ5GsiHbUNQrLGc6Q==" saltValue="NJYdiumIVr8Xjp01qbsrDA=="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x14ac:dyDescent="0.15">
      <c r="A2" s="28" t="s">
        <v>59</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20</v>
      </c>
      <c r="B3" s="30" t="s">
        <v>34</v>
      </c>
      <c r="C3" s="30" t="s">
        <v>61</v>
      </c>
      <c r="D3" s="30" t="s">
        <v>62</v>
      </c>
      <c r="E3" s="30" t="s">
        <v>5</v>
      </c>
      <c r="F3" s="30" t="s">
        <v>4</v>
      </c>
      <c r="G3" s="30" t="s">
        <v>27</v>
      </c>
      <c r="H3" s="77" t="s">
        <v>58</v>
      </c>
      <c r="I3" s="78"/>
      <c r="J3" s="78"/>
      <c r="K3" s="78"/>
      <c r="L3" s="78"/>
      <c r="M3" s="78"/>
      <c r="N3" s="78"/>
      <c r="O3" s="78"/>
      <c r="P3" s="78"/>
      <c r="Q3" s="78"/>
      <c r="R3" s="78"/>
      <c r="S3" s="78"/>
      <c r="T3" s="78"/>
      <c r="U3" s="78"/>
      <c r="V3" s="78"/>
      <c r="W3" s="78"/>
      <c r="X3" s="79"/>
      <c r="Y3" s="75"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11</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63</v>
      </c>
      <c r="B4" s="31"/>
      <c r="C4" s="31"/>
      <c r="D4" s="31"/>
      <c r="E4" s="31"/>
      <c r="F4" s="31"/>
      <c r="G4" s="31"/>
      <c r="H4" s="80"/>
      <c r="I4" s="81"/>
      <c r="J4" s="81"/>
      <c r="K4" s="81"/>
      <c r="L4" s="81"/>
      <c r="M4" s="81"/>
      <c r="N4" s="81"/>
      <c r="O4" s="81"/>
      <c r="P4" s="81"/>
      <c r="Q4" s="81"/>
      <c r="R4" s="81"/>
      <c r="S4" s="81"/>
      <c r="T4" s="81"/>
      <c r="U4" s="81"/>
      <c r="V4" s="81"/>
      <c r="W4" s="81"/>
      <c r="X4" s="82"/>
      <c r="Y4" s="76" t="s">
        <v>26</v>
      </c>
      <c r="Z4" s="76"/>
      <c r="AA4" s="76"/>
      <c r="AB4" s="76"/>
      <c r="AC4" s="76"/>
      <c r="AD4" s="76"/>
      <c r="AE4" s="76"/>
      <c r="AF4" s="76"/>
      <c r="AG4" s="76"/>
      <c r="AH4" s="76"/>
      <c r="AI4" s="76"/>
      <c r="AJ4" s="76" t="s">
        <v>48</v>
      </c>
      <c r="AK4" s="76"/>
      <c r="AL4" s="76"/>
      <c r="AM4" s="76"/>
      <c r="AN4" s="76"/>
      <c r="AO4" s="76"/>
      <c r="AP4" s="76"/>
      <c r="AQ4" s="76"/>
      <c r="AR4" s="76"/>
      <c r="AS4" s="76"/>
      <c r="AT4" s="76"/>
      <c r="AU4" s="76" t="s">
        <v>29</v>
      </c>
      <c r="AV4" s="76"/>
      <c r="AW4" s="76"/>
      <c r="AX4" s="76"/>
      <c r="AY4" s="76"/>
      <c r="AZ4" s="76"/>
      <c r="BA4" s="76"/>
      <c r="BB4" s="76"/>
      <c r="BC4" s="76"/>
      <c r="BD4" s="76"/>
      <c r="BE4" s="76"/>
      <c r="BF4" s="76" t="s">
        <v>65</v>
      </c>
      <c r="BG4" s="76"/>
      <c r="BH4" s="76"/>
      <c r="BI4" s="76"/>
      <c r="BJ4" s="76"/>
      <c r="BK4" s="76"/>
      <c r="BL4" s="76"/>
      <c r="BM4" s="76"/>
      <c r="BN4" s="76"/>
      <c r="BO4" s="76"/>
      <c r="BP4" s="76"/>
      <c r="BQ4" s="76" t="s">
        <v>15</v>
      </c>
      <c r="BR4" s="76"/>
      <c r="BS4" s="76"/>
      <c r="BT4" s="76"/>
      <c r="BU4" s="76"/>
      <c r="BV4" s="76"/>
      <c r="BW4" s="76"/>
      <c r="BX4" s="76"/>
      <c r="BY4" s="76"/>
      <c r="BZ4" s="76"/>
      <c r="CA4" s="76"/>
      <c r="CB4" s="76" t="s">
        <v>64</v>
      </c>
      <c r="CC4" s="76"/>
      <c r="CD4" s="76"/>
      <c r="CE4" s="76"/>
      <c r="CF4" s="76"/>
      <c r="CG4" s="76"/>
      <c r="CH4" s="76"/>
      <c r="CI4" s="76"/>
      <c r="CJ4" s="76"/>
      <c r="CK4" s="76"/>
      <c r="CL4" s="76"/>
      <c r="CM4" s="76" t="s">
        <v>1</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2"/>
      <c r="C5" s="32"/>
      <c r="D5" s="32"/>
      <c r="E5" s="32"/>
      <c r="F5" s="32"/>
      <c r="G5" s="32"/>
      <c r="H5" s="36" t="s">
        <v>60</v>
      </c>
      <c r="I5" s="36" t="s">
        <v>71</v>
      </c>
      <c r="J5" s="36" t="s">
        <v>72</v>
      </c>
      <c r="K5" s="36" t="s">
        <v>73</v>
      </c>
      <c r="L5" s="36" t="s">
        <v>74</v>
      </c>
      <c r="M5" s="36" t="s">
        <v>6</v>
      </c>
      <c r="N5" s="36" t="s">
        <v>75</v>
      </c>
      <c r="O5" s="36" t="s">
        <v>76</v>
      </c>
      <c r="P5" s="36" t="s">
        <v>77</v>
      </c>
      <c r="Q5" s="36" t="s">
        <v>78</v>
      </c>
      <c r="R5" s="36" t="s">
        <v>79</v>
      </c>
      <c r="S5" s="36" t="s">
        <v>80</v>
      </c>
      <c r="T5" s="36" t="s">
        <v>81</v>
      </c>
      <c r="U5" s="36" t="s">
        <v>0</v>
      </c>
      <c r="V5" s="36" t="s">
        <v>2</v>
      </c>
      <c r="W5" s="36" t="s">
        <v>82</v>
      </c>
      <c r="X5" s="36" t="s">
        <v>83</v>
      </c>
      <c r="Y5" s="36" t="s">
        <v>84</v>
      </c>
      <c r="Z5" s="36" t="s">
        <v>85</v>
      </c>
      <c r="AA5" s="36" t="s">
        <v>86</v>
      </c>
      <c r="AB5" s="36" t="s">
        <v>87</v>
      </c>
      <c r="AC5" s="36" t="s">
        <v>88</v>
      </c>
      <c r="AD5" s="36" t="s">
        <v>90</v>
      </c>
      <c r="AE5" s="36" t="s">
        <v>91</v>
      </c>
      <c r="AF5" s="36" t="s">
        <v>92</v>
      </c>
      <c r="AG5" s="36" t="s">
        <v>93</v>
      </c>
      <c r="AH5" s="36" t="s">
        <v>94</v>
      </c>
      <c r="AI5" s="36" t="s">
        <v>47</v>
      </c>
      <c r="AJ5" s="36" t="s">
        <v>84</v>
      </c>
      <c r="AK5" s="36" t="s">
        <v>85</v>
      </c>
      <c r="AL5" s="36" t="s">
        <v>86</v>
      </c>
      <c r="AM5" s="36" t="s">
        <v>87</v>
      </c>
      <c r="AN5" s="36" t="s">
        <v>88</v>
      </c>
      <c r="AO5" s="36" t="s">
        <v>90</v>
      </c>
      <c r="AP5" s="36" t="s">
        <v>91</v>
      </c>
      <c r="AQ5" s="36" t="s">
        <v>92</v>
      </c>
      <c r="AR5" s="36" t="s">
        <v>93</v>
      </c>
      <c r="AS5" s="36" t="s">
        <v>94</v>
      </c>
      <c r="AT5" s="36" t="s">
        <v>89</v>
      </c>
      <c r="AU5" s="36" t="s">
        <v>84</v>
      </c>
      <c r="AV5" s="36" t="s">
        <v>85</v>
      </c>
      <c r="AW5" s="36" t="s">
        <v>86</v>
      </c>
      <c r="AX5" s="36" t="s">
        <v>87</v>
      </c>
      <c r="AY5" s="36" t="s">
        <v>88</v>
      </c>
      <c r="AZ5" s="36" t="s">
        <v>90</v>
      </c>
      <c r="BA5" s="36" t="s">
        <v>91</v>
      </c>
      <c r="BB5" s="36" t="s">
        <v>92</v>
      </c>
      <c r="BC5" s="36" t="s">
        <v>93</v>
      </c>
      <c r="BD5" s="36" t="s">
        <v>94</v>
      </c>
      <c r="BE5" s="36" t="s">
        <v>89</v>
      </c>
      <c r="BF5" s="36" t="s">
        <v>84</v>
      </c>
      <c r="BG5" s="36" t="s">
        <v>85</v>
      </c>
      <c r="BH5" s="36" t="s">
        <v>86</v>
      </c>
      <c r="BI5" s="36" t="s">
        <v>87</v>
      </c>
      <c r="BJ5" s="36" t="s">
        <v>88</v>
      </c>
      <c r="BK5" s="36" t="s">
        <v>90</v>
      </c>
      <c r="BL5" s="36" t="s">
        <v>91</v>
      </c>
      <c r="BM5" s="36" t="s">
        <v>92</v>
      </c>
      <c r="BN5" s="36" t="s">
        <v>93</v>
      </c>
      <c r="BO5" s="36" t="s">
        <v>94</v>
      </c>
      <c r="BP5" s="36" t="s">
        <v>89</v>
      </c>
      <c r="BQ5" s="36" t="s">
        <v>84</v>
      </c>
      <c r="BR5" s="36" t="s">
        <v>85</v>
      </c>
      <c r="BS5" s="36" t="s">
        <v>86</v>
      </c>
      <c r="BT5" s="36" t="s">
        <v>87</v>
      </c>
      <c r="BU5" s="36" t="s">
        <v>88</v>
      </c>
      <c r="BV5" s="36" t="s">
        <v>90</v>
      </c>
      <c r="BW5" s="36" t="s">
        <v>91</v>
      </c>
      <c r="BX5" s="36" t="s">
        <v>92</v>
      </c>
      <c r="BY5" s="36" t="s">
        <v>93</v>
      </c>
      <c r="BZ5" s="36" t="s">
        <v>94</v>
      </c>
      <c r="CA5" s="36" t="s">
        <v>89</v>
      </c>
      <c r="CB5" s="36" t="s">
        <v>84</v>
      </c>
      <c r="CC5" s="36" t="s">
        <v>85</v>
      </c>
      <c r="CD5" s="36" t="s">
        <v>86</v>
      </c>
      <c r="CE5" s="36" t="s">
        <v>87</v>
      </c>
      <c r="CF5" s="36" t="s">
        <v>88</v>
      </c>
      <c r="CG5" s="36" t="s">
        <v>90</v>
      </c>
      <c r="CH5" s="36" t="s">
        <v>91</v>
      </c>
      <c r="CI5" s="36" t="s">
        <v>92</v>
      </c>
      <c r="CJ5" s="36" t="s">
        <v>93</v>
      </c>
      <c r="CK5" s="36" t="s">
        <v>94</v>
      </c>
      <c r="CL5" s="36" t="s">
        <v>89</v>
      </c>
      <c r="CM5" s="36" t="s">
        <v>84</v>
      </c>
      <c r="CN5" s="36" t="s">
        <v>85</v>
      </c>
      <c r="CO5" s="36" t="s">
        <v>86</v>
      </c>
      <c r="CP5" s="36" t="s">
        <v>87</v>
      </c>
      <c r="CQ5" s="36" t="s">
        <v>88</v>
      </c>
      <c r="CR5" s="36" t="s">
        <v>90</v>
      </c>
      <c r="CS5" s="36" t="s">
        <v>91</v>
      </c>
      <c r="CT5" s="36" t="s">
        <v>92</v>
      </c>
      <c r="CU5" s="36" t="s">
        <v>93</v>
      </c>
      <c r="CV5" s="36" t="s">
        <v>94</v>
      </c>
      <c r="CW5" s="36" t="s">
        <v>89</v>
      </c>
      <c r="CX5" s="36" t="s">
        <v>84</v>
      </c>
      <c r="CY5" s="36" t="s">
        <v>85</v>
      </c>
      <c r="CZ5" s="36" t="s">
        <v>86</v>
      </c>
      <c r="DA5" s="36" t="s">
        <v>87</v>
      </c>
      <c r="DB5" s="36" t="s">
        <v>88</v>
      </c>
      <c r="DC5" s="36" t="s">
        <v>90</v>
      </c>
      <c r="DD5" s="36" t="s">
        <v>91</v>
      </c>
      <c r="DE5" s="36" t="s">
        <v>92</v>
      </c>
      <c r="DF5" s="36" t="s">
        <v>93</v>
      </c>
      <c r="DG5" s="36" t="s">
        <v>94</v>
      </c>
      <c r="DH5" s="36" t="s">
        <v>89</v>
      </c>
      <c r="DI5" s="36" t="s">
        <v>84</v>
      </c>
      <c r="DJ5" s="36" t="s">
        <v>85</v>
      </c>
      <c r="DK5" s="36" t="s">
        <v>86</v>
      </c>
      <c r="DL5" s="36" t="s">
        <v>87</v>
      </c>
      <c r="DM5" s="36" t="s">
        <v>88</v>
      </c>
      <c r="DN5" s="36" t="s">
        <v>90</v>
      </c>
      <c r="DO5" s="36" t="s">
        <v>91</v>
      </c>
      <c r="DP5" s="36" t="s">
        <v>92</v>
      </c>
      <c r="DQ5" s="36" t="s">
        <v>93</v>
      </c>
      <c r="DR5" s="36" t="s">
        <v>94</v>
      </c>
      <c r="DS5" s="36" t="s">
        <v>89</v>
      </c>
      <c r="DT5" s="36" t="s">
        <v>84</v>
      </c>
      <c r="DU5" s="36" t="s">
        <v>85</v>
      </c>
      <c r="DV5" s="36" t="s">
        <v>86</v>
      </c>
      <c r="DW5" s="36" t="s">
        <v>87</v>
      </c>
      <c r="DX5" s="36" t="s">
        <v>88</v>
      </c>
      <c r="DY5" s="36" t="s">
        <v>90</v>
      </c>
      <c r="DZ5" s="36" t="s">
        <v>91</v>
      </c>
      <c r="EA5" s="36" t="s">
        <v>92</v>
      </c>
      <c r="EB5" s="36" t="s">
        <v>93</v>
      </c>
      <c r="EC5" s="36" t="s">
        <v>94</v>
      </c>
      <c r="ED5" s="36" t="s">
        <v>89</v>
      </c>
      <c r="EE5" s="36" t="s">
        <v>84</v>
      </c>
      <c r="EF5" s="36" t="s">
        <v>85</v>
      </c>
      <c r="EG5" s="36" t="s">
        <v>86</v>
      </c>
      <c r="EH5" s="36" t="s">
        <v>87</v>
      </c>
      <c r="EI5" s="36" t="s">
        <v>88</v>
      </c>
      <c r="EJ5" s="36" t="s">
        <v>90</v>
      </c>
      <c r="EK5" s="36" t="s">
        <v>91</v>
      </c>
      <c r="EL5" s="36" t="s">
        <v>92</v>
      </c>
      <c r="EM5" s="36" t="s">
        <v>93</v>
      </c>
      <c r="EN5" s="36" t="s">
        <v>94</v>
      </c>
      <c r="EO5" s="36" t="s">
        <v>89</v>
      </c>
    </row>
    <row r="6" spans="1:145" s="27" customFormat="1" x14ac:dyDescent="0.15">
      <c r="A6" s="28" t="s">
        <v>95</v>
      </c>
      <c r="B6" s="33">
        <f t="shared" ref="B6:X6" si="1">B7</f>
        <v>2018</v>
      </c>
      <c r="C6" s="33">
        <f t="shared" si="1"/>
        <v>264075</v>
      </c>
      <c r="D6" s="33">
        <f t="shared" si="1"/>
        <v>47</v>
      </c>
      <c r="E6" s="33">
        <f t="shared" si="1"/>
        <v>18</v>
      </c>
      <c r="F6" s="33">
        <f t="shared" si="1"/>
        <v>0</v>
      </c>
      <c r="G6" s="33">
        <f t="shared" si="1"/>
        <v>0</v>
      </c>
      <c r="H6" s="33" t="str">
        <f t="shared" si="1"/>
        <v>京都府　京丹波町</v>
      </c>
      <c r="I6" s="33" t="str">
        <f t="shared" si="1"/>
        <v>法非適用</v>
      </c>
      <c r="J6" s="33" t="str">
        <f t="shared" si="1"/>
        <v>下水道事業</v>
      </c>
      <c r="K6" s="33" t="str">
        <f t="shared" si="1"/>
        <v>特定地域生活排水処理</v>
      </c>
      <c r="L6" s="33" t="str">
        <f t="shared" si="1"/>
        <v>K2</v>
      </c>
      <c r="M6" s="33" t="str">
        <f t="shared" si="1"/>
        <v>非設置</v>
      </c>
      <c r="N6" s="37" t="str">
        <f t="shared" si="1"/>
        <v>-</v>
      </c>
      <c r="O6" s="37" t="str">
        <f t="shared" si="1"/>
        <v>該当数値なし</v>
      </c>
      <c r="P6" s="37">
        <f t="shared" si="1"/>
        <v>36.770000000000003</v>
      </c>
      <c r="Q6" s="37">
        <f t="shared" si="1"/>
        <v>100</v>
      </c>
      <c r="R6" s="37">
        <f t="shared" si="1"/>
        <v>4104</v>
      </c>
      <c r="S6" s="37">
        <f t="shared" si="1"/>
        <v>14246</v>
      </c>
      <c r="T6" s="37">
        <f t="shared" si="1"/>
        <v>303.08999999999997</v>
      </c>
      <c r="U6" s="37">
        <f t="shared" si="1"/>
        <v>47</v>
      </c>
      <c r="V6" s="37">
        <f t="shared" si="1"/>
        <v>5181</v>
      </c>
      <c r="W6" s="37">
        <f t="shared" si="1"/>
        <v>297.42</v>
      </c>
      <c r="X6" s="37">
        <f t="shared" si="1"/>
        <v>17.420000000000002</v>
      </c>
      <c r="Y6" s="41">
        <f t="shared" ref="Y6:AH6" si="2">IF(Y7="",NA(),Y7)</f>
        <v>94.7</v>
      </c>
      <c r="Z6" s="41">
        <f t="shared" si="2"/>
        <v>94.52</v>
      </c>
      <c r="AA6" s="41">
        <f t="shared" si="2"/>
        <v>94.57</v>
      </c>
      <c r="AB6" s="41">
        <f t="shared" si="2"/>
        <v>100.03</v>
      </c>
      <c r="AC6" s="41">
        <f t="shared" si="2"/>
        <v>99.98</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41">
        <f t="shared" ref="BF6:BO6" si="5">IF(BF7="",NA(),BF7)</f>
        <v>197.62</v>
      </c>
      <c r="BG6" s="41">
        <f t="shared" si="5"/>
        <v>115.27</v>
      </c>
      <c r="BH6" s="37">
        <f t="shared" si="5"/>
        <v>0</v>
      </c>
      <c r="BI6" s="37">
        <f t="shared" si="5"/>
        <v>0</v>
      </c>
      <c r="BJ6" s="37">
        <f t="shared" si="5"/>
        <v>0</v>
      </c>
      <c r="BK6" s="41">
        <f t="shared" si="5"/>
        <v>416.91</v>
      </c>
      <c r="BL6" s="41">
        <f t="shared" si="5"/>
        <v>392.19</v>
      </c>
      <c r="BM6" s="41">
        <f t="shared" si="5"/>
        <v>413.5</v>
      </c>
      <c r="BN6" s="41">
        <f t="shared" si="5"/>
        <v>407.42</v>
      </c>
      <c r="BO6" s="41">
        <f t="shared" si="5"/>
        <v>296.89</v>
      </c>
      <c r="BP6" s="37" t="str">
        <f>IF(BP7="","",IF(BP7="-","【-】","【"&amp;SUBSTITUTE(TEXT(BP7,"#,##0.00"),"-","△")&amp;"】"))</f>
        <v>【325.02】</v>
      </c>
      <c r="BQ6" s="41">
        <f t="shared" ref="BQ6:BZ6" si="6">IF(BQ7="",NA(),BQ7)</f>
        <v>56.68</v>
      </c>
      <c r="BR6" s="41">
        <f t="shared" si="6"/>
        <v>58.44</v>
      </c>
      <c r="BS6" s="41">
        <f t="shared" si="6"/>
        <v>61.14</v>
      </c>
      <c r="BT6" s="41">
        <f t="shared" si="6"/>
        <v>61.95</v>
      </c>
      <c r="BU6" s="41">
        <f t="shared" si="6"/>
        <v>58.05</v>
      </c>
      <c r="BV6" s="41">
        <f t="shared" si="6"/>
        <v>57.93</v>
      </c>
      <c r="BW6" s="41">
        <f t="shared" si="6"/>
        <v>57.03</v>
      </c>
      <c r="BX6" s="41">
        <f t="shared" si="6"/>
        <v>55.84</v>
      </c>
      <c r="BY6" s="41">
        <f t="shared" si="6"/>
        <v>57.08</v>
      </c>
      <c r="BZ6" s="41">
        <f t="shared" si="6"/>
        <v>63.06</v>
      </c>
      <c r="CA6" s="37" t="str">
        <f>IF(CA7="","",IF(CA7="-","【-】","【"&amp;SUBSTITUTE(TEXT(CA7,"#,##0.00"),"-","△")&amp;"】"))</f>
        <v>【60.61】</v>
      </c>
      <c r="CB6" s="41">
        <f t="shared" ref="CB6:CK6" si="7">IF(CB7="",NA(),CB7)</f>
        <v>370.25</v>
      </c>
      <c r="CC6" s="41">
        <f t="shared" si="7"/>
        <v>373.24</v>
      </c>
      <c r="CD6" s="41">
        <f t="shared" si="7"/>
        <v>360.36</v>
      </c>
      <c r="CE6" s="41">
        <f t="shared" si="7"/>
        <v>357.71</v>
      </c>
      <c r="CF6" s="41">
        <f t="shared" si="7"/>
        <v>384.87</v>
      </c>
      <c r="CG6" s="41">
        <f t="shared" si="7"/>
        <v>276.93</v>
      </c>
      <c r="CH6" s="41">
        <f t="shared" si="7"/>
        <v>283.73</v>
      </c>
      <c r="CI6" s="41">
        <f t="shared" si="7"/>
        <v>287.57</v>
      </c>
      <c r="CJ6" s="41">
        <f t="shared" si="7"/>
        <v>286.86</v>
      </c>
      <c r="CK6" s="41">
        <f t="shared" si="7"/>
        <v>264.77</v>
      </c>
      <c r="CL6" s="37" t="str">
        <f>IF(CL7="","",IF(CL7="-","【-】","【"&amp;SUBSTITUTE(TEXT(CL7,"#,##0.00"),"-","△")&amp;"】"))</f>
        <v>【270.94】</v>
      </c>
      <c r="CM6" s="41">
        <f t="shared" ref="CM6:CV6" si="8">IF(CM7="",NA(),CM7)</f>
        <v>33.020000000000003</v>
      </c>
      <c r="CN6" s="41">
        <f t="shared" si="8"/>
        <v>33.39</v>
      </c>
      <c r="CO6" s="41">
        <f t="shared" si="8"/>
        <v>33.39</v>
      </c>
      <c r="CP6" s="41">
        <f t="shared" si="8"/>
        <v>33.590000000000003</v>
      </c>
      <c r="CQ6" s="41">
        <f t="shared" si="8"/>
        <v>33.06</v>
      </c>
      <c r="CR6" s="41">
        <f t="shared" si="8"/>
        <v>59.08</v>
      </c>
      <c r="CS6" s="41">
        <f t="shared" si="8"/>
        <v>58.25</v>
      </c>
      <c r="CT6" s="41">
        <f t="shared" si="8"/>
        <v>61.55</v>
      </c>
      <c r="CU6" s="41">
        <f t="shared" si="8"/>
        <v>57.22</v>
      </c>
      <c r="CV6" s="41">
        <f t="shared" si="8"/>
        <v>59.94</v>
      </c>
      <c r="CW6" s="37" t="str">
        <f>IF(CW7="","",IF(CW7="-","【-】","【"&amp;SUBSTITUTE(TEXT(CW7,"#,##0.00"),"-","△")&amp;"】"))</f>
        <v>【57.80】</v>
      </c>
      <c r="CX6" s="41">
        <f t="shared" ref="CX6:DG6" si="9">IF(CX7="",NA(),CX7)</f>
        <v>59.21</v>
      </c>
      <c r="CY6" s="41">
        <f t="shared" si="9"/>
        <v>59.01</v>
      </c>
      <c r="CZ6" s="41">
        <f t="shared" si="9"/>
        <v>58.98</v>
      </c>
      <c r="DA6" s="41">
        <f t="shared" si="9"/>
        <v>60.31</v>
      </c>
      <c r="DB6" s="41">
        <f t="shared" si="9"/>
        <v>61.73</v>
      </c>
      <c r="DC6" s="41">
        <f t="shared" si="9"/>
        <v>77.12</v>
      </c>
      <c r="DD6" s="41">
        <f t="shared" si="9"/>
        <v>68.150000000000006</v>
      </c>
      <c r="DE6" s="41">
        <f t="shared" si="9"/>
        <v>67.489999999999995</v>
      </c>
      <c r="DF6" s="41">
        <f t="shared" si="9"/>
        <v>67.290000000000006</v>
      </c>
      <c r="DG6" s="41">
        <f t="shared" si="9"/>
        <v>89.66</v>
      </c>
      <c r="DH6" s="37" t="str">
        <f>IF(DH7="","",IF(DH7="-","【-】","【"&amp;SUBSTITUTE(TEXT(DH7,"#,##0.00"),"-","△")&amp;"】"))</f>
        <v>【78.90】</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41" t="str">
        <f t="shared" ref="EE6:EN6" si="12">IF(EE7="",NA(),EE7)</f>
        <v>-</v>
      </c>
      <c r="EF6" s="41" t="str">
        <f t="shared" si="12"/>
        <v>-</v>
      </c>
      <c r="EG6" s="41" t="str">
        <f t="shared" si="12"/>
        <v>-</v>
      </c>
      <c r="EH6" s="41" t="str">
        <f t="shared" si="12"/>
        <v>-</v>
      </c>
      <c r="EI6" s="41" t="str">
        <f t="shared" si="12"/>
        <v>-</v>
      </c>
      <c r="EJ6" s="41" t="str">
        <f t="shared" si="12"/>
        <v>-</v>
      </c>
      <c r="EK6" s="41" t="str">
        <f t="shared" si="12"/>
        <v>-</v>
      </c>
      <c r="EL6" s="41" t="str">
        <f t="shared" si="12"/>
        <v>-</v>
      </c>
      <c r="EM6" s="41" t="str">
        <f t="shared" si="12"/>
        <v>-</v>
      </c>
      <c r="EN6" s="41" t="str">
        <f t="shared" si="12"/>
        <v>-</v>
      </c>
      <c r="EO6" s="37" t="str">
        <f>IF(EO7="","",IF(EO7="-","【-】","【"&amp;SUBSTITUTE(TEXT(EO7,"#,##0.00"),"-","△")&amp;"】"))</f>
        <v>【-】</v>
      </c>
    </row>
    <row r="7" spans="1:145" s="27" customFormat="1" x14ac:dyDescent="0.15">
      <c r="A7" s="28"/>
      <c r="B7" s="34">
        <v>2018</v>
      </c>
      <c r="C7" s="34">
        <v>264075</v>
      </c>
      <c r="D7" s="34">
        <v>47</v>
      </c>
      <c r="E7" s="34">
        <v>18</v>
      </c>
      <c r="F7" s="34">
        <v>0</v>
      </c>
      <c r="G7" s="34">
        <v>0</v>
      </c>
      <c r="H7" s="34" t="s">
        <v>96</v>
      </c>
      <c r="I7" s="34" t="s">
        <v>97</v>
      </c>
      <c r="J7" s="34" t="s">
        <v>98</v>
      </c>
      <c r="K7" s="34" t="s">
        <v>99</v>
      </c>
      <c r="L7" s="34" t="s">
        <v>100</v>
      </c>
      <c r="M7" s="34" t="s">
        <v>101</v>
      </c>
      <c r="N7" s="38" t="s">
        <v>41</v>
      </c>
      <c r="O7" s="38" t="s">
        <v>102</v>
      </c>
      <c r="P7" s="38">
        <v>36.770000000000003</v>
      </c>
      <c r="Q7" s="38">
        <v>100</v>
      </c>
      <c r="R7" s="38">
        <v>4104</v>
      </c>
      <c r="S7" s="38">
        <v>14246</v>
      </c>
      <c r="T7" s="38">
        <v>303.08999999999997</v>
      </c>
      <c r="U7" s="38">
        <v>47</v>
      </c>
      <c r="V7" s="38">
        <v>5181</v>
      </c>
      <c r="W7" s="38">
        <v>297.42</v>
      </c>
      <c r="X7" s="38">
        <v>17.420000000000002</v>
      </c>
      <c r="Y7" s="38">
        <v>94.7</v>
      </c>
      <c r="Z7" s="38">
        <v>94.52</v>
      </c>
      <c r="AA7" s="38">
        <v>94.57</v>
      </c>
      <c r="AB7" s="38">
        <v>100.03</v>
      </c>
      <c r="AC7" s="38">
        <v>99.98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197.62</v>
      </c>
      <c r="BG7" s="38">
        <v>115.27</v>
      </c>
      <c r="BH7" s="38">
        <v>0</v>
      </c>
      <c r="BI7" s="38">
        <v>0</v>
      </c>
      <c r="BJ7" s="38">
        <v>0</v>
      </c>
      <c r="BK7" s="38">
        <v>416.91</v>
      </c>
      <c r="BL7" s="38">
        <v>392.19</v>
      </c>
      <c r="BM7" s="38">
        <v>413.5</v>
      </c>
      <c r="BN7" s="38">
        <v>407.42</v>
      </c>
      <c r="BO7" s="38">
        <v>296.89</v>
      </c>
      <c r="BP7" s="38">
        <v>325.02</v>
      </c>
      <c r="BQ7" s="38">
        <v>56.68</v>
      </c>
      <c r="BR7" s="38">
        <v>58.44</v>
      </c>
      <c r="BS7" s="38">
        <v>61.14</v>
      </c>
      <c r="BT7" s="38">
        <v>61.95</v>
      </c>
      <c r="BU7" s="38">
        <v>58.05</v>
      </c>
      <c r="BV7" s="38">
        <v>57.93</v>
      </c>
      <c r="BW7" s="38">
        <v>57.03</v>
      </c>
      <c r="BX7" s="38">
        <v>55.84</v>
      </c>
      <c r="BY7" s="38">
        <v>57.08</v>
      </c>
      <c r="BZ7" s="38">
        <v>63.06</v>
      </c>
      <c r="CA7" s="38">
        <v>60.61</v>
      </c>
      <c r="CB7" s="38">
        <v>370.25</v>
      </c>
      <c r="CC7" s="38">
        <v>373.24</v>
      </c>
      <c r="CD7" s="38">
        <v>360.36</v>
      </c>
      <c r="CE7" s="38">
        <v>357.71</v>
      </c>
      <c r="CF7" s="38">
        <v>384.87</v>
      </c>
      <c r="CG7" s="38">
        <v>276.93</v>
      </c>
      <c r="CH7" s="38">
        <v>283.73</v>
      </c>
      <c r="CI7" s="38">
        <v>287.57</v>
      </c>
      <c r="CJ7" s="38">
        <v>286.86</v>
      </c>
      <c r="CK7" s="38">
        <v>264.77</v>
      </c>
      <c r="CL7" s="38">
        <v>270.94</v>
      </c>
      <c r="CM7" s="38">
        <v>33.020000000000003</v>
      </c>
      <c r="CN7" s="38">
        <v>33.39</v>
      </c>
      <c r="CO7" s="38">
        <v>33.39</v>
      </c>
      <c r="CP7" s="38">
        <v>33.590000000000003</v>
      </c>
      <c r="CQ7" s="38">
        <v>33.06</v>
      </c>
      <c r="CR7" s="38">
        <v>59.08</v>
      </c>
      <c r="CS7" s="38">
        <v>58.25</v>
      </c>
      <c r="CT7" s="38">
        <v>61.55</v>
      </c>
      <c r="CU7" s="38">
        <v>57.22</v>
      </c>
      <c r="CV7" s="38">
        <v>59.94</v>
      </c>
      <c r="CW7" s="38">
        <v>57.8</v>
      </c>
      <c r="CX7" s="38">
        <v>59.21</v>
      </c>
      <c r="CY7" s="38">
        <v>59.01</v>
      </c>
      <c r="CZ7" s="38">
        <v>58.98</v>
      </c>
      <c r="DA7" s="38">
        <v>60.31</v>
      </c>
      <c r="DB7" s="38">
        <v>61.73</v>
      </c>
      <c r="DC7" s="38">
        <v>77.12</v>
      </c>
      <c r="DD7" s="38">
        <v>68.150000000000006</v>
      </c>
      <c r="DE7" s="38">
        <v>67.489999999999995</v>
      </c>
      <c r="DF7" s="38">
        <v>67.290000000000006</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41</v>
      </c>
      <c r="EF7" s="38" t="s">
        <v>41</v>
      </c>
      <c r="EG7" s="38" t="s">
        <v>41</v>
      </c>
      <c r="EH7" s="38" t="s">
        <v>41</v>
      </c>
      <c r="EI7" s="38" t="s">
        <v>41</v>
      </c>
      <c r="EJ7" s="38" t="s">
        <v>41</v>
      </c>
      <c r="EK7" s="38" t="s">
        <v>41</v>
      </c>
      <c r="EL7" s="38" t="s">
        <v>41</v>
      </c>
      <c r="EM7" s="38" t="s">
        <v>41</v>
      </c>
      <c r="EN7" s="38" t="s">
        <v>41</v>
      </c>
      <c r="EO7" s="38" t="s">
        <v>41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29"/>
      <c r="B9" s="29" t="s">
        <v>103</v>
      </c>
      <c r="C9" s="29" t="s">
        <v>104</v>
      </c>
      <c r="D9" s="29" t="s">
        <v>105</v>
      </c>
      <c r="E9" s="29" t="s">
        <v>106</v>
      </c>
      <c r="F9" s="29"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29" t="s">
        <v>34</v>
      </c>
      <c r="B10" s="35">
        <f>DATEVALUE($B$6-4&amp;"年1月1日")</f>
        <v>41640</v>
      </c>
      <c r="C10" s="35">
        <f>DATEVALUE($B$6-3&amp;"年1月1日")</f>
        <v>42005</v>
      </c>
      <c r="D10" s="35">
        <f>DATEVALUE($B$6-2&amp;"年1月1日")</f>
        <v>42370</v>
      </c>
      <c r="E10" s="35">
        <f>DATEVALUE($B$6-1&amp;"年1月1日")</f>
        <v>42736</v>
      </c>
      <c r="F10" s="35">
        <f>DATEVALUE($B$6&amp;"年1月1日")</f>
        <v>43101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2020-02-17T07:05:50Z</cp:lastPrinted>
  <dcterms:created xsi:type="dcterms:W3CDTF">2020-02-14T00:13:38Z</dcterms:created>
  <dcterms:modified xsi:type="dcterms:W3CDTF">2020-02-17T07:09:37Z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2020-02-14T00:13:38Z</vt:filetime>
  </property>
</Properties>
</file>