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Rz1uM5McOjUFazOqAW9s1XOFTatKq0pTQytyTDTeIp9k0gAT+S1sRXNC6L4YsGS1gXhmfnVyOm4OquFYDsTEg==" workbookSaltValue="Q2C1YeKSJgoGROLCwEmMIQ==" workbookSpinCount="100000" lockStructure="1"/>
  <bookViews>
    <workbookView xWindow="0" yWindow="0" windowWidth="15355" windowHeight="7642"/>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<sst xmlns="http://schemas.openxmlformats.org/spreadsheetml/2006/main" count="225" uniqueCount="112">
  <si>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</si>
  <si>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</si>
  <si>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</si>
  <si>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</si>
  <si>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</si>
  <si>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</si>
  <si>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</si>
  <si>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</si>
  <si>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</si>
  <si>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</si>
  <si>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</si>
  <si>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</si>
  <si>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</si>
  <si>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</si>
  <si>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</si>
  <si>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</si>
  <si>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</si>
  <si>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</si>
  <si>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</si>
  <si>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</si>
  <si>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</si>
  <si>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</si>
  <si>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</si>
  <si>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</si>
  <si>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</si>
  <si>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</si>
  <si>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</si>
  <si>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</si>
  <si>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</si>
  <si>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</si>
  <si>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</si>
  <si>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</si>
  <si>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</si>
  <si>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</si>
  <si>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</si>
  <si>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</si>
  <si>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</si>
  <si>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</si>
  <si>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</si>
  <si>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</si>
  <si>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</si>
  <si>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</si>
  <si>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</si>
  <si>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</si>
  <si>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</si>
  <si>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</si>
  <si>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</si>
  <si>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</si>
  <si>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</si>
  <si>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</si>
  <si>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</si>
  <si>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</si>
  <si>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</si>
  <si>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</si>
  <si>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</si>
  <si>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</si>
  <si>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</si>
  <si>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</si>
  <si>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</si>
  <si>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</si>
  <si>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</si>
  <si>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</si>
  <si>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</si>
  <si>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</si>
  <si>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</si>
  <si>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</si>
  <si>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</si>
  <si>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</si>
  <si>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</si>
  <si>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</si>
  <si>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</si>
  <si>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</si>
  <si>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</si>
  <si>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</si>
  <si>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</si>
  <si>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</si>
  <si>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</si>
  <si>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</si>
  <si>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</si>
  <si>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</si>
  <si>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</si>
  <si>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</si>
  <si>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</si>
  <si>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</si>
  <si>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</si>
  <si>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</si>
  <si>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</si>
  <si>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</si>
  <si>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</si>
  <si>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</si>
  <si>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</si>
  <si>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</si>
  <si>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</si>
  <si>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</si>
  <si>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</si>
  <si>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</si>
  <si>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南山城村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</si>
  <si>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</si>
  <si>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</si>
  <si>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</si>
  <si>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</si>
  <si>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</si>
  <si>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</si>
  <si>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</si>
  <si>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</si>
  <si>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</si>
  <si>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</si>
  <si>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</si>
  <si>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</si>
  <si>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高尾簡易水道は稼働後３５年以上が経過しており耐用年数を超える施設が出てくる中、特に管路において漏水が多発している状況である。
　令和元年度・２年度に一部ではあるが、漏水多発箇所の布設替え工事を予定している。
　今後も財源確保が難しい状況ではあるが、計画的に更新を行えるよう検討していく。</t>
    <rPh sb="1" eb="3">
      <t>タカオ</t>
    </rPh>
    <rPh sb="3" eb="5">
      <t>カンイ</t>
    </rPh>
    <rPh sb="5" eb="7">
      <t>スイドウ</t>
    </rPh>
    <rPh sb="8" eb="10">
      <t>カドウ</t>
    </rPh>
    <rPh sb="10" eb="11">
      <t>ゴ</t>
    </rPh>
    <rPh sb="13" eb="14">
      <t>ネン</t>
    </rPh>
    <rPh sb="14" eb="16">
      <t>イジョウ</t>
    </rPh>
    <rPh sb="17" eb="19">
      <t>ケイカ</t>
    </rPh>
    <rPh sb="23" eb="25">
      <t>タイヨウ</t>
    </rPh>
    <rPh sb="25" eb="27">
      <t>ネンスウ</t>
    </rPh>
    <rPh sb="28" eb="29">
      <t>コ</t>
    </rPh>
    <rPh sb="31" eb="33">
      <t>シセツ</t>
    </rPh>
    <rPh sb="34" eb="35">
      <t>デ</t>
    </rPh>
    <rPh sb="38" eb="39">
      <t>ナカ</t>
    </rPh>
    <rPh sb="40" eb="41">
      <t>トク</t>
    </rPh>
    <rPh sb="42" eb="44">
      <t>カンロ</t>
    </rPh>
    <rPh sb="48" eb="50">
      <t>ロウスイ</t>
    </rPh>
    <rPh sb="51" eb="53">
      <t>タハツ</t>
    </rPh>
    <rPh sb="57" eb="59">
      <t>ジョウキョウ</t>
    </rPh>
    <rPh sb="65" eb="67">
      <t>レイワ</t>
    </rPh>
    <rPh sb="67" eb="68">
      <t>ガン</t>
    </rPh>
    <rPh sb="68" eb="70">
      <t>ネンド</t>
    </rPh>
    <rPh sb="72" eb="74">
      <t>ネンド</t>
    </rPh>
    <rPh sb="75" eb="77">
      <t>イチブ</t>
    </rPh>
    <rPh sb="83" eb="85">
      <t>ロウスイ</t>
    </rPh>
    <rPh sb="85" eb="87">
      <t>タハツ</t>
    </rPh>
    <rPh sb="87" eb="89">
      <t>カショ</t>
    </rPh>
    <rPh sb="90" eb="92">
      <t>フセツ</t>
    </rPh>
    <rPh sb="92" eb="93">
      <t>カ</t>
    </rPh>
    <rPh sb="94" eb="96">
      <t>コウジ</t>
    </rPh>
    <rPh sb="97" eb="99">
      <t>ヨテイ</t>
    </rPh>
    <rPh sb="106" eb="108">
      <t>コンゴ</t>
    </rPh>
    <rPh sb="109" eb="111">
      <t>ザイゲン</t>
    </rPh>
    <rPh sb="111" eb="113">
      <t>カクホ</t>
    </rPh>
    <rPh sb="114" eb="115">
      <t>ムツカ</t>
    </rPh>
    <rPh sb="117" eb="119">
      <t>ジョウキョウ</t>
    </rPh>
    <rPh sb="125" eb="128">
      <t>ケイカクテキ</t>
    </rPh>
    <rPh sb="129" eb="131">
      <t>コウシン</t>
    </rPh>
    <rPh sb="132" eb="133">
      <t>オコナ</t>
    </rPh>
    <rPh sb="137" eb="139">
      <t>ケントウ</t>
    </rPh>
    <phoneticPr fontId="4"/>
  </si>
  <si>
    <t>　本村の人口は年々減少しており、給水収益では事業費を賄えず一般会計からの繰入金で補填している状況である。今後も簡易水道の運営は厳しい状況になると予想される。
　村全体として、企業誘致に取り組み、営業用水量の増加にも取り組んでいきたい。その他観光に力を入れているので、交流人口の増加で使用水量の増加を目指していきたい。
　今後も継続して水道施設・管路を維持管理していくために、京都府や近隣自治体と情報共有・広域連携を視野に入れながら、経営改善を図る必要がある。</t>
    <rPh sb="1" eb="3">
      <t>ホンソン</t>
    </rPh>
    <rPh sb="4" eb="6">
      <t>ジンコウ</t>
    </rPh>
    <rPh sb="7" eb="9">
      <t>ネンネン</t>
    </rPh>
    <rPh sb="9" eb="11">
      <t>ゲンショウ</t>
    </rPh>
    <rPh sb="16" eb="18">
      <t>キュウスイ</t>
    </rPh>
    <rPh sb="18" eb="20">
      <t>シュウエキ</t>
    </rPh>
    <rPh sb="22" eb="24">
      <t>ジギョウ</t>
    </rPh>
    <rPh sb="24" eb="25">
      <t>ヒ</t>
    </rPh>
    <rPh sb="26" eb="27">
      <t>マカナ</t>
    </rPh>
    <rPh sb="29" eb="31">
      <t>イッパン</t>
    </rPh>
    <rPh sb="31" eb="33">
      <t>カイケイ</t>
    </rPh>
    <rPh sb="36" eb="38">
      <t>クリイレ</t>
    </rPh>
    <rPh sb="38" eb="39">
      <t>キン</t>
    </rPh>
    <rPh sb="40" eb="42">
      <t>ホテン</t>
    </rPh>
    <rPh sb="46" eb="48">
      <t>ジョウキョウ</t>
    </rPh>
    <rPh sb="52" eb="54">
      <t>コンゴ</t>
    </rPh>
    <rPh sb="55" eb="57">
      <t>カンイ</t>
    </rPh>
    <rPh sb="57" eb="59">
      <t>スイドウ</t>
    </rPh>
    <rPh sb="60" eb="62">
      <t>ウンエイ</t>
    </rPh>
    <rPh sb="63" eb="64">
      <t>キビ</t>
    </rPh>
    <rPh sb="66" eb="68">
      <t>ジョウキョウ</t>
    </rPh>
    <rPh sb="72" eb="74">
      <t>ヨソウ</t>
    </rPh>
    <rPh sb="80" eb="81">
      <t>ムラ</t>
    </rPh>
    <rPh sb="81" eb="83">
      <t>ゼンタイ</t>
    </rPh>
    <rPh sb="87" eb="89">
      <t>キギョウ</t>
    </rPh>
    <rPh sb="89" eb="91">
      <t>ユウチ</t>
    </rPh>
    <rPh sb="92" eb="93">
      <t>ト</t>
    </rPh>
    <rPh sb="94" eb="95">
      <t>ク</t>
    </rPh>
    <rPh sb="97" eb="99">
      <t>エイギョウ</t>
    </rPh>
    <rPh sb="99" eb="100">
      <t>ヨウ</t>
    </rPh>
    <rPh sb="100" eb="102">
      <t>スイリョウ</t>
    </rPh>
    <rPh sb="103" eb="105">
      <t>ゾウカ</t>
    </rPh>
    <rPh sb="107" eb="108">
      <t>ト</t>
    </rPh>
    <rPh sb="109" eb="110">
      <t>ク</t>
    </rPh>
    <rPh sb="119" eb="120">
      <t>ホカ</t>
    </rPh>
    <rPh sb="149" eb="151">
      <t>メザ</t>
    </rPh>
    <rPh sb="160" eb="162">
      <t>コンゴ</t>
    </rPh>
    <rPh sb="163" eb="165">
      <t>ケイゾク</t>
    </rPh>
    <rPh sb="167" eb="169">
      <t>スイドウ</t>
    </rPh>
    <rPh sb="169" eb="171">
      <t>シセツ</t>
    </rPh>
    <rPh sb="172" eb="174">
      <t>カンロ</t>
    </rPh>
    <rPh sb="175" eb="177">
      <t>イジ</t>
    </rPh>
    <rPh sb="177" eb="179">
      <t>カンリ</t>
    </rPh>
    <rPh sb="216" eb="218">
      <t>ケイエイ</t>
    </rPh>
    <rPh sb="218" eb="220">
      <t>カイゼン</t>
    </rPh>
    <rPh sb="221" eb="222">
      <t>ハカ</t>
    </rPh>
    <rPh sb="223" eb="225">
      <t>ヒツヨウ</t>
    </rPh>
    <phoneticPr fontId="4"/>
  </si>
  <si>
    <t>①収益的収支比率は前年度とほぼ横ばいであり、一般会計繰入金に依存していることから、今後も引き続き維持管理費の削減などの経営改善の取り組みが必要である。
④平成１７年～平成２３年の中央簡易水道統合事業による償還金のピークが過ぎた為、減少している。
⑤給水に係る費用を給水収益で賄えていないので、一般会計からの繰入金で補填している状況である。
⑥給水原価は平均より大きく上回っている。給水集落が点在しているため、施設・設備の維持管理費用等が必要であることが要因である。
⑦前年度より大幅に増加。道の駅等大口径の利用量が増えたことが考えられる。
⑧漏水発生時点で早期に発見し修繕を行ったため、前年度を少し上回った。</t>
    <rPh sb="1" eb="3">
      <t>シュウエキ</t>
    </rPh>
    <rPh sb="3" eb="4">
      <t>テキ</t>
    </rPh>
    <rPh sb="4" eb="6">
      <t>シュウシ</t>
    </rPh>
    <rPh sb="6" eb="8">
      <t>ヒリツ</t>
    </rPh>
    <rPh sb="9" eb="12">
      <t>ゼンネンド</t>
    </rPh>
    <rPh sb="15" eb="16">
      <t>ヨコ</t>
    </rPh>
    <rPh sb="22" eb="24">
      <t>イッパン</t>
    </rPh>
    <rPh sb="24" eb="26">
      <t>カイケイ</t>
    </rPh>
    <rPh sb="26" eb="28">
      <t>クリイレ</t>
    </rPh>
    <rPh sb="28" eb="29">
      <t>キン</t>
    </rPh>
    <rPh sb="30" eb="32">
      <t>イゾン</t>
    </rPh>
    <rPh sb="41" eb="43">
      <t>コンゴ</t>
    </rPh>
    <rPh sb="44" eb="45">
      <t>ヒ</t>
    </rPh>
    <rPh sb="46" eb="47">
      <t>ツヅ</t>
    </rPh>
    <rPh sb="48" eb="50">
      <t>イジ</t>
    </rPh>
    <rPh sb="50" eb="52">
      <t>カンリ</t>
    </rPh>
    <rPh sb="52" eb="53">
      <t>ヒ</t>
    </rPh>
    <rPh sb="54" eb="56">
      <t>サクゲン</t>
    </rPh>
    <rPh sb="59" eb="61">
      <t>ケイエイ</t>
    </rPh>
    <rPh sb="61" eb="63">
      <t>カイゼン</t>
    </rPh>
    <rPh sb="64" eb="65">
      <t>ト</t>
    </rPh>
    <rPh sb="66" eb="67">
      <t>ク</t>
    </rPh>
    <rPh sb="69" eb="71">
      <t>ヒツヨウ</t>
    </rPh>
    <rPh sb="78" eb="80">
      <t>ヘイセイ</t>
    </rPh>
    <rPh sb="82" eb="83">
      <t>ネン</t>
    </rPh>
    <rPh sb="84" eb="86">
      <t>ヘイセイ</t>
    </rPh>
    <rPh sb="88" eb="89">
      <t>ネン</t>
    </rPh>
    <rPh sb="90" eb="92">
      <t>チュウオウ</t>
    </rPh>
    <rPh sb="92" eb="94">
      <t>カンイ</t>
    </rPh>
    <rPh sb="94" eb="96">
      <t>スイドウ</t>
    </rPh>
    <rPh sb="96" eb="98">
      <t>トウゴウ</t>
    </rPh>
    <rPh sb="98" eb="100">
      <t>ジギョウ</t>
    </rPh>
    <rPh sb="103" eb="105">
      <t>ショウカン</t>
    </rPh>
    <rPh sb="105" eb="106">
      <t>キン</t>
    </rPh>
    <rPh sb="111" eb="112">
      <t>ス</t>
    </rPh>
    <rPh sb="114" eb="115">
      <t>タメ</t>
    </rPh>
    <rPh sb="116" eb="118">
      <t>ゲンショウ</t>
    </rPh>
    <rPh sb="126" eb="128">
      <t>キュウスイ</t>
    </rPh>
    <rPh sb="129" eb="130">
      <t>カカ</t>
    </rPh>
    <rPh sb="131" eb="133">
      <t>ヒヨウ</t>
    </rPh>
    <rPh sb="134" eb="136">
      <t>キュウスイ</t>
    </rPh>
    <rPh sb="139" eb="140">
      <t>マカナ</t>
    </rPh>
    <rPh sb="148" eb="150">
      <t>イッパン</t>
    </rPh>
    <rPh sb="150" eb="152">
      <t>カイケイ</t>
    </rPh>
    <rPh sb="155" eb="156">
      <t>ク</t>
    </rPh>
    <rPh sb="156" eb="157">
      <t>イ</t>
    </rPh>
    <rPh sb="157" eb="158">
      <t>キン</t>
    </rPh>
    <rPh sb="159" eb="161">
      <t>ホテン</t>
    </rPh>
    <rPh sb="165" eb="167">
      <t>ジョウキョウ</t>
    </rPh>
    <rPh sb="174" eb="176">
      <t>キュウスイ</t>
    </rPh>
    <rPh sb="176" eb="178">
      <t>ゲンカ</t>
    </rPh>
    <rPh sb="179" eb="181">
      <t>ヘイキン</t>
    </rPh>
    <rPh sb="183" eb="184">
      <t>オオ</t>
    </rPh>
    <rPh sb="186" eb="188">
      <t>ウワマワ</t>
    </rPh>
    <rPh sb="193" eb="195">
      <t>キュウスイ</t>
    </rPh>
    <rPh sb="195" eb="197">
      <t>シュウラク</t>
    </rPh>
    <rPh sb="198" eb="200">
      <t>テンザイ</t>
    </rPh>
    <rPh sb="207" eb="209">
      <t>シセツ</t>
    </rPh>
    <rPh sb="210" eb="212">
      <t>セツビ</t>
    </rPh>
    <rPh sb="213" eb="215">
      <t>イジ</t>
    </rPh>
    <rPh sb="215" eb="217">
      <t>カンリ</t>
    </rPh>
    <rPh sb="217" eb="219">
      <t>ヒヨウ</t>
    </rPh>
    <rPh sb="219" eb="220">
      <t>トウ</t>
    </rPh>
    <rPh sb="221" eb="223">
      <t>ヒツヨウ</t>
    </rPh>
    <rPh sb="229" eb="231">
      <t>ヨウイン</t>
    </rPh>
    <rPh sb="243" eb="245">
      <t>オオハバ</t>
    </rPh>
    <rPh sb="246" eb="247">
      <t>フ</t>
    </rPh>
    <rPh sb="247" eb="248">
      <t>カ</t>
    </rPh>
    <rPh sb="249" eb="250">
      <t>ミチ</t>
    </rPh>
    <rPh sb="251" eb="252">
      <t>エキ</t>
    </rPh>
    <rPh sb="252" eb="253">
      <t>トウ</t>
    </rPh>
    <rPh sb="253" eb="255">
      <t>オオクチ</t>
    </rPh>
    <rPh sb="255" eb="256">
      <t>ケイ</t>
    </rPh>
    <rPh sb="257" eb="259">
      <t>リヨウ</t>
    </rPh>
    <rPh sb="259" eb="260">
      <t>リョウ</t>
    </rPh>
    <rPh sb="261" eb="262">
      <t>フ</t>
    </rPh>
    <rPh sb="267" eb="268">
      <t>カンガ</t>
    </rPh>
    <rPh sb="276" eb="278">
      <t>ロウスイ</t>
    </rPh>
    <rPh sb="278" eb="280">
      <t>ハッセイ</t>
    </rPh>
    <rPh sb="280" eb="282">
      <t>ジテン</t>
    </rPh>
    <rPh sb="283" eb="285">
      <t>ソウキ</t>
    </rPh>
    <rPh sb="286" eb="288">
      <t>ハッケン</t>
    </rPh>
    <rPh sb="289" eb="291">
      <t>シュウゼン</t>
    </rPh>
    <rPh sb="292" eb="293">
      <t>オコナ</t>
    </rPh>
    <rPh sb="298" eb="301">
      <t>ゼンネンド</t>
    </rPh>
    <rPh sb="302" eb="303">
      <t>スコ</t>
    </rPh>
    <rPh sb="304" eb="306">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</si>
</sst>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16-4371-B018-6A54419B3B77}"/>
            </c:ext>
          </c:extLst>
        </c:ser>
        <c:dLbls>
          <c:showLegendKey val="0"/>
          <c:showVal val="0"/>
          <c:showCatName val="0"/>
          <c:showSerName val="0"/>
          <c:showPercent val="0"/>
          <c:showBubbleSize val="0"/>
        </c:dLbls>
        <c:gapWidth val="150"/>
        <c:axId val="252238464"/>
        <c:axId val="25272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E916-4371-B018-6A54419B3B77}"/>
            </c:ext>
          </c:extLst>
        </c:ser>
        <c:dLbls>
          <c:showLegendKey val="0"/>
          <c:showVal val="0"/>
          <c:showCatName val="0"/>
          <c:showSerName val="0"/>
          <c:showPercent val="0"/>
          <c:showBubbleSize val="0"/>
        </c:dLbls>
        <c:marker val="1"/>
        <c:smooth val="0"/>
        <c:axId val="252238464"/>
        <c:axId val="252723968"/>
      </c:lineChart>
      <c:dateAx>
        <c:axId val="252238464"/>
        <c:scaling>
          <c:orientation val="minMax"/>
        </c:scaling>
        <c:delete val="1"/>
        <c:axPos val="b"/>
        <c:numFmt formatCode="ge" sourceLinked="1"/>
        <c:majorTickMark val="none"/>
        <c:minorTickMark val="none"/>
        <c:tickLblPos val="none"/>
        <c:crossAx val="252723968"/>
        <c:crosses val="autoZero"/>
        <c:auto val="1"/>
        <c:lblOffset val="100"/>
        <c:baseTimeUnit val="years"/>
      </c:dateAx>
      <c:valAx>
        <c:axId val="2527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2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43.45</c:v>
                </c:pt>
                <c:pt idx="1">
                  <c:v>41.69</c:v>
                </c:pt>
                <c:pt idx="2">
                  <c:v>39.93</c:v>
                </c:pt>
                <c:pt idx="3">
                  <c:v>45.55</c:v>
                </c:pt>
                <c:pt idx="4">
                  <c:v>63.83</c:v>
                </c:pt>
              </c:numCache>
            </c:numRef>
          </c:val>
          <c:extLst xmlns:c16r2="http://schemas.microsoft.com/office/drawing/2015/06/chart">
            <c:ext xmlns:c16="http://schemas.microsoft.com/office/drawing/2014/chart" uri="{C3380CC4-5D6E-409C-BE32-E72D297353CC}">
              <c16:uniqueId val="{00000000-D058-4E65-953A-F0A18BCE0916}"/>
            </c:ext>
          </c:extLst>
        </c:ser>
        <c:dLbls>
          <c:showLegendKey val="0"/>
          <c:showVal val="0"/>
          <c:showCatName val="0"/>
          <c:showSerName val="0"/>
          <c:showPercent val="0"/>
          <c:showBubbleSize val="0"/>
        </c:dLbls>
        <c:gapWidth val="150"/>
        <c:axId val="253478400"/>
        <c:axId val="25347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D058-4E65-953A-F0A18BCE0916}"/>
            </c:ext>
          </c:extLst>
        </c:ser>
        <c:dLbls>
          <c:showLegendKey val="0"/>
          <c:showVal val="0"/>
          <c:showCatName val="0"/>
          <c:showSerName val="0"/>
          <c:showPercent val="0"/>
          <c:showBubbleSize val="0"/>
        </c:dLbls>
        <c:marker val="1"/>
        <c:smooth val="0"/>
        <c:axId val="253478400"/>
        <c:axId val="253479936"/>
      </c:lineChart>
      <c:dateAx>
        <c:axId val="253478400"/>
        <c:scaling>
          <c:orientation val="minMax"/>
        </c:scaling>
        <c:delete val="1"/>
        <c:axPos val="b"/>
        <c:numFmt formatCode="ge" sourceLinked="1"/>
        <c:majorTickMark val="none"/>
        <c:minorTickMark val="none"/>
        <c:tickLblPos val="none"/>
        <c:crossAx val="253479936"/>
        <c:crosses val="autoZero"/>
        <c:auto val="1"/>
        <c:lblOffset val="100"/>
        <c:baseTimeUnit val="years"/>
      </c:dateAx>
      <c:valAx>
        <c:axId val="2534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95.82</c:v>
                </c:pt>
                <c:pt idx="1">
                  <c:v>96.98</c:v>
                </c:pt>
                <c:pt idx="2">
                  <c:v>99.9</c:v>
                </c:pt>
                <c:pt idx="3">
                  <c:v>89.91</c:v>
                </c:pt>
                <c:pt idx="4">
                  <c:v>95.66</c:v>
                </c:pt>
              </c:numCache>
            </c:numRef>
          </c:val>
          <c:extLst xmlns:c16r2="http://schemas.microsoft.com/office/drawing/2015/06/chart">
            <c:ext xmlns:c16="http://schemas.microsoft.com/office/drawing/2014/chart" uri="{C3380CC4-5D6E-409C-BE32-E72D297353CC}">
              <c16:uniqueId val="{00000000-69CA-499E-B648-3F7F34F2F135}"/>
            </c:ext>
          </c:extLst>
        </c:ser>
        <c:dLbls>
          <c:showLegendKey val="0"/>
          <c:showVal val="0"/>
          <c:showCatName val="0"/>
          <c:showSerName val="0"/>
          <c:showPercent val="0"/>
          <c:showBubbleSize val="0"/>
        </c:dLbls>
        <c:gapWidth val="150"/>
        <c:axId val="253197312"/>
        <c:axId val="25319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69CA-499E-B648-3F7F34F2F135}"/>
            </c:ext>
          </c:extLst>
        </c:ser>
        <c:dLbls>
          <c:showLegendKey val="0"/>
          <c:showVal val="0"/>
          <c:showCatName val="0"/>
          <c:showSerName val="0"/>
          <c:showPercent val="0"/>
          <c:showBubbleSize val="0"/>
        </c:dLbls>
        <c:marker val="1"/>
        <c:smooth val="0"/>
        <c:axId val="253197312"/>
        <c:axId val="253199488"/>
      </c:lineChart>
      <c:dateAx>
        <c:axId val="253197312"/>
        <c:scaling>
          <c:orientation val="minMax"/>
        </c:scaling>
        <c:delete val="1"/>
        <c:axPos val="b"/>
        <c:numFmt formatCode="ge" sourceLinked="1"/>
        <c:majorTickMark val="none"/>
        <c:minorTickMark val="none"/>
        <c:tickLblPos val="none"/>
        <c:crossAx val="253199488"/>
        <c:crosses val="autoZero"/>
        <c:auto val="1"/>
        <c:lblOffset val="100"/>
        <c:baseTimeUnit val="years"/>
      </c:dateAx>
      <c:valAx>
        <c:axId val="2531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1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62.3</c:v>
                </c:pt>
                <c:pt idx="1">
                  <c:v>56.95</c:v>
                </c:pt>
                <c:pt idx="2">
                  <c:v>61</c:v>
                </c:pt>
                <c:pt idx="3">
                  <c:v>65.94</c:v>
                </c:pt>
                <c:pt idx="4">
                  <c:v>65.349999999999994</c:v>
                </c:pt>
              </c:numCache>
            </c:numRef>
          </c:val>
          <c:extLst xmlns:c16r2="http://schemas.microsoft.com/office/drawing/2015/06/chart">
            <c:ext xmlns:c16="http://schemas.microsoft.com/office/drawing/2014/chart" uri="{C3380CC4-5D6E-409C-BE32-E72D297353CC}">
              <c16:uniqueId val="{00000000-D355-4C08-81D5-0C0DDCF31300}"/>
            </c:ext>
          </c:extLst>
        </c:ser>
        <c:dLbls>
          <c:showLegendKey val="0"/>
          <c:showVal val="0"/>
          <c:showCatName val="0"/>
          <c:showSerName val="0"/>
          <c:showPercent val="0"/>
          <c:showBubbleSize val="0"/>
        </c:dLbls>
        <c:gapWidth val="150"/>
        <c:axId val="252742656"/>
        <c:axId val="2527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D355-4C08-81D5-0C0DDCF31300}"/>
            </c:ext>
          </c:extLst>
        </c:ser>
        <c:dLbls>
          <c:showLegendKey val="0"/>
          <c:showVal val="0"/>
          <c:showCatName val="0"/>
          <c:showSerName val="0"/>
          <c:showPercent val="0"/>
          <c:showBubbleSize val="0"/>
        </c:dLbls>
        <c:marker val="1"/>
        <c:smooth val="0"/>
        <c:axId val="252742656"/>
        <c:axId val="252757120"/>
      </c:lineChart>
      <c:dateAx>
        <c:axId val="252742656"/>
        <c:scaling>
          <c:orientation val="minMax"/>
        </c:scaling>
        <c:delete val="1"/>
        <c:axPos val="b"/>
        <c:numFmt formatCode="ge" sourceLinked="1"/>
        <c:majorTickMark val="none"/>
        <c:minorTickMark val="none"/>
        <c:tickLblPos val="none"/>
        <c:crossAx val="252757120"/>
        <c:crosses val="autoZero"/>
        <c:auto val="1"/>
        <c:lblOffset val="100"/>
        <c:baseTimeUnit val="years"/>
      </c:dateAx>
      <c:valAx>
        <c:axId val="2527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7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EE-4105-8669-1F7DDEC81934}"/>
            </c:ext>
          </c:extLst>
        </c:ser>
        <c:dLbls>
          <c:showLegendKey val="0"/>
          <c:showVal val="0"/>
          <c:showCatName val="0"/>
          <c:showSerName val="0"/>
          <c:showPercent val="0"/>
          <c:showBubbleSize val="0"/>
        </c:dLbls>
        <c:gapWidth val="150"/>
        <c:axId val="252771712"/>
        <c:axId val="2528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EE-4105-8669-1F7DDEC81934}"/>
            </c:ext>
          </c:extLst>
        </c:ser>
        <c:dLbls>
          <c:showLegendKey val="0"/>
          <c:showVal val="0"/>
          <c:showCatName val="0"/>
          <c:showSerName val="0"/>
          <c:showPercent val="0"/>
          <c:showBubbleSize val="0"/>
        </c:dLbls>
        <c:marker val="1"/>
        <c:smooth val="0"/>
        <c:axId val="252771712"/>
        <c:axId val="252864000"/>
      </c:lineChart>
      <c:dateAx>
        <c:axId val="252771712"/>
        <c:scaling>
          <c:orientation val="minMax"/>
        </c:scaling>
        <c:delete val="1"/>
        <c:axPos val="b"/>
        <c:numFmt formatCode="ge" sourceLinked="1"/>
        <c:majorTickMark val="none"/>
        <c:minorTickMark val="none"/>
        <c:tickLblPos val="none"/>
        <c:crossAx val="252864000"/>
        <c:crosses val="autoZero"/>
        <c:auto val="1"/>
        <c:lblOffset val="100"/>
        <c:baseTimeUnit val="years"/>
      </c:dateAx>
      <c:valAx>
        <c:axId val="2528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7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F0-4BBC-BBCE-B6D3A62C7720}"/>
            </c:ext>
          </c:extLst>
        </c:ser>
        <c:dLbls>
          <c:showLegendKey val="0"/>
          <c:showVal val="0"/>
          <c:showCatName val="0"/>
          <c:showSerName val="0"/>
          <c:showPercent val="0"/>
          <c:showBubbleSize val="0"/>
        </c:dLbls>
        <c:gapWidth val="150"/>
        <c:axId val="252899328"/>
        <c:axId val="2529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F0-4BBC-BBCE-B6D3A62C7720}"/>
            </c:ext>
          </c:extLst>
        </c:ser>
        <c:dLbls>
          <c:showLegendKey val="0"/>
          <c:showVal val="0"/>
          <c:showCatName val="0"/>
          <c:showSerName val="0"/>
          <c:showPercent val="0"/>
          <c:showBubbleSize val="0"/>
        </c:dLbls>
        <c:marker val="1"/>
        <c:smooth val="0"/>
        <c:axId val="252899328"/>
        <c:axId val="252901248"/>
      </c:lineChart>
      <c:dateAx>
        <c:axId val="252899328"/>
        <c:scaling>
          <c:orientation val="minMax"/>
        </c:scaling>
        <c:delete val="1"/>
        <c:axPos val="b"/>
        <c:numFmt formatCode="ge" sourceLinked="1"/>
        <c:majorTickMark val="none"/>
        <c:minorTickMark val="none"/>
        <c:tickLblPos val="none"/>
        <c:crossAx val="252901248"/>
        <c:crosses val="autoZero"/>
        <c:auto val="1"/>
        <c:lblOffset val="100"/>
        <c:baseTimeUnit val="years"/>
      </c:dateAx>
      <c:valAx>
        <c:axId val="2529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8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EA-4A79-A6A2-B1D8BF0A000A}"/>
            </c:ext>
          </c:extLst>
        </c:ser>
        <c:dLbls>
          <c:showLegendKey val="0"/>
          <c:showVal val="0"/>
          <c:showCatName val="0"/>
          <c:showSerName val="0"/>
          <c:showPercent val="0"/>
          <c:showBubbleSize val="0"/>
        </c:dLbls>
        <c:gapWidth val="150"/>
        <c:axId val="252945152"/>
        <c:axId val="2529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EA-4A79-A6A2-B1D8BF0A000A}"/>
            </c:ext>
          </c:extLst>
        </c:ser>
        <c:dLbls>
          <c:showLegendKey val="0"/>
          <c:showVal val="0"/>
          <c:showCatName val="0"/>
          <c:showSerName val="0"/>
          <c:showPercent val="0"/>
          <c:showBubbleSize val="0"/>
        </c:dLbls>
        <c:marker val="1"/>
        <c:smooth val="0"/>
        <c:axId val="252945152"/>
        <c:axId val="252947072"/>
      </c:lineChart>
      <c:dateAx>
        <c:axId val="252945152"/>
        <c:scaling>
          <c:orientation val="minMax"/>
        </c:scaling>
        <c:delete val="1"/>
        <c:axPos val="b"/>
        <c:numFmt formatCode="ge" sourceLinked="1"/>
        <c:majorTickMark val="none"/>
        <c:minorTickMark val="none"/>
        <c:tickLblPos val="none"/>
        <c:crossAx val="252947072"/>
        <c:crosses val="autoZero"/>
        <c:auto val="1"/>
        <c:lblOffset val="100"/>
        <c:baseTimeUnit val="years"/>
      </c:dateAx>
      <c:valAx>
        <c:axId val="2529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9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7A-4181-A113-C2AFA6B83491}"/>
            </c:ext>
          </c:extLst>
        </c:ser>
        <c:dLbls>
          <c:showLegendKey val="0"/>
          <c:showVal val="0"/>
          <c:showCatName val="0"/>
          <c:showSerName val="0"/>
          <c:showPercent val="0"/>
          <c:showBubbleSize val="0"/>
        </c:dLbls>
        <c:gapWidth val="150"/>
        <c:axId val="252984320"/>
        <c:axId val="25299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7A-4181-A113-C2AFA6B83491}"/>
            </c:ext>
          </c:extLst>
        </c:ser>
        <c:dLbls>
          <c:showLegendKey val="0"/>
          <c:showVal val="0"/>
          <c:showCatName val="0"/>
          <c:showSerName val="0"/>
          <c:showPercent val="0"/>
          <c:showBubbleSize val="0"/>
        </c:dLbls>
        <c:marker val="1"/>
        <c:smooth val="0"/>
        <c:axId val="252984320"/>
        <c:axId val="252990592"/>
      </c:lineChart>
      <c:dateAx>
        <c:axId val="252984320"/>
        <c:scaling>
          <c:orientation val="minMax"/>
        </c:scaling>
        <c:delete val="1"/>
        <c:axPos val="b"/>
        <c:numFmt formatCode="ge" sourceLinked="1"/>
        <c:majorTickMark val="none"/>
        <c:minorTickMark val="none"/>
        <c:tickLblPos val="none"/>
        <c:crossAx val="252990592"/>
        <c:crosses val="autoZero"/>
        <c:auto val="1"/>
        <c:lblOffset val="100"/>
        <c:baseTimeUnit val="years"/>
      </c:dateAx>
      <c:valAx>
        <c:axId val="25299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9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2654.78</c:v>
                </c:pt>
                <c:pt idx="1">
                  <c:v>2495.63</c:v>
                </c:pt>
                <c:pt idx="2">
                  <c:v>2285.0300000000002</c:v>
                </c:pt>
                <c:pt idx="3">
                  <c:v>2047.04</c:v>
                </c:pt>
                <c:pt idx="4">
                  <c:v>1919.78</c:v>
                </c:pt>
              </c:numCache>
            </c:numRef>
          </c:val>
          <c:extLst xmlns:c16r2="http://schemas.microsoft.com/office/drawing/2015/06/chart">
            <c:ext xmlns:c16="http://schemas.microsoft.com/office/drawing/2014/chart" uri="{C3380CC4-5D6E-409C-BE32-E72D297353CC}">
              <c16:uniqueId val="{00000000-8145-4339-88D3-7654C66376DF}"/>
            </c:ext>
          </c:extLst>
        </c:ser>
        <c:dLbls>
          <c:showLegendKey val="0"/>
          <c:showVal val="0"/>
          <c:showCatName val="0"/>
          <c:showSerName val="0"/>
          <c:showPercent val="0"/>
          <c:showBubbleSize val="0"/>
        </c:dLbls>
        <c:gapWidth val="150"/>
        <c:axId val="253029760"/>
        <c:axId val="25303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8145-4339-88D3-7654C66376DF}"/>
            </c:ext>
          </c:extLst>
        </c:ser>
        <c:dLbls>
          <c:showLegendKey val="0"/>
          <c:showVal val="0"/>
          <c:showCatName val="0"/>
          <c:showSerName val="0"/>
          <c:showPercent val="0"/>
          <c:showBubbleSize val="0"/>
        </c:dLbls>
        <c:marker val="1"/>
        <c:smooth val="0"/>
        <c:axId val="253029760"/>
        <c:axId val="253031936"/>
      </c:lineChart>
      <c:dateAx>
        <c:axId val="253029760"/>
        <c:scaling>
          <c:orientation val="minMax"/>
        </c:scaling>
        <c:delete val="1"/>
        <c:axPos val="b"/>
        <c:numFmt formatCode="ge" sourceLinked="1"/>
        <c:majorTickMark val="none"/>
        <c:minorTickMark val="none"/>
        <c:tickLblPos val="none"/>
        <c:crossAx val="253031936"/>
        <c:crosses val="autoZero"/>
        <c:auto val="1"/>
        <c:lblOffset val="100"/>
        <c:baseTimeUnit val="years"/>
      </c:dateAx>
      <c:valAx>
        <c:axId val="2530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25.78</c:v>
                </c:pt>
                <c:pt idx="1">
                  <c:v>23.48</c:v>
                </c:pt>
                <c:pt idx="2">
                  <c:v>21.29</c:v>
                </c:pt>
                <c:pt idx="3">
                  <c:v>25</c:v>
                </c:pt>
                <c:pt idx="4">
                  <c:v>27.92</c:v>
                </c:pt>
              </c:numCache>
            </c:numRef>
          </c:val>
          <c:extLst xmlns:c16r2="http://schemas.microsoft.com/office/drawing/2015/06/chart">
            <c:ext xmlns:c16="http://schemas.microsoft.com/office/drawing/2014/chart" uri="{C3380CC4-5D6E-409C-BE32-E72D297353CC}">
              <c16:uniqueId val="{00000000-D1DE-4978-A296-BE5310F56579}"/>
            </c:ext>
          </c:extLst>
        </c:ser>
        <c:dLbls>
          <c:showLegendKey val="0"/>
          <c:showVal val="0"/>
          <c:showCatName val="0"/>
          <c:showSerName val="0"/>
          <c:showPercent val="0"/>
          <c:showBubbleSize val="0"/>
        </c:dLbls>
        <c:gapWidth val="150"/>
        <c:axId val="253067264"/>
        <c:axId val="25306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D1DE-4978-A296-BE5310F56579}"/>
            </c:ext>
          </c:extLst>
        </c:ser>
        <c:dLbls>
          <c:showLegendKey val="0"/>
          <c:showVal val="0"/>
          <c:showCatName val="0"/>
          <c:showSerName val="0"/>
          <c:showPercent val="0"/>
          <c:showBubbleSize val="0"/>
        </c:dLbls>
        <c:marker val="1"/>
        <c:smooth val="0"/>
        <c:axId val="253067264"/>
        <c:axId val="253069184"/>
      </c:lineChart>
      <c:dateAx>
        <c:axId val="253067264"/>
        <c:scaling>
          <c:orientation val="minMax"/>
        </c:scaling>
        <c:delete val="1"/>
        <c:axPos val="b"/>
        <c:numFmt formatCode="ge" sourceLinked="1"/>
        <c:majorTickMark val="none"/>
        <c:minorTickMark val="none"/>
        <c:tickLblPos val="none"/>
        <c:crossAx val="253069184"/>
        <c:crosses val="autoZero"/>
        <c:auto val="1"/>
        <c:lblOffset val="100"/>
        <c:baseTimeUnit val="years"/>
      </c:dateAx>
      <c:valAx>
        <c:axId val="2530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957.25</c:v>
                </c:pt>
                <c:pt idx="1">
                  <c:v>1054.1600000000001</c:v>
                </c:pt>
                <c:pt idx="2">
                  <c:v>1174.97</c:v>
                </c:pt>
                <c:pt idx="3">
                  <c:v>987.71</c:v>
                </c:pt>
                <c:pt idx="4">
                  <c:v>891.83</c:v>
                </c:pt>
              </c:numCache>
            </c:numRef>
          </c:val>
          <c:extLst xmlns:c16r2="http://schemas.microsoft.com/office/drawing/2015/06/chart">
            <c:ext xmlns:c16="http://schemas.microsoft.com/office/drawing/2014/chart" uri="{C3380CC4-5D6E-409C-BE32-E72D297353CC}">
              <c16:uniqueId val="{00000000-D8C8-4A27-B1A9-380590B6F422}"/>
            </c:ext>
          </c:extLst>
        </c:ser>
        <c:dLbls>
          <c:showLegendKey val="0"/>
          <c:showVal val="0"/>
          <c:showCatName val="0"/>
          <c:showSerName val="0"/>
          <c:showPercent val="0"/>
          <c:showBubbleSize val="0"/>
        </c:dLbls>
        <c:gapWidth val="150"/>
        <c:axId val="253436288"/>
        <c:axId val="25343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D8C8-4A27-B1A9-380590B6F422}"/>
            </c:ext>
          </c:extLst>
        </c:ser>
        <c:dLbls>
          <c:showLegendKey val="0"/>
          <c:showVal val="0"/>
          <c:showCatName val="0"/>
          <c:showSerName val="0"/>
          <c:showPercent val="0"/>
          <c:showBubbleSize val="0"/>
        </c:dLbls>
        <c:marker val="1"/>
        <c:smooth val="0"/>
        <c:axId val="253436288"/>
        <c:axId val="253438208"/>
      </c:lineChart>
      <c:dateAx>
        <c:axId val="253436288"/>
        <c:scaling>
          <c:orientation val="minMax"/>
        </c:scaling>
        <c:delete val="1"/>
        <c:axPos val="b"/>
        <c:numFmt formatCode="ge" sourceLinked="1"/>
        <c:majorTickMark val="none"/>
        <c:minorTickMark val="none"/>
        <c:tickLblPos val="none"/>
        <c:crossAx val="253438208"/>
        <c:crosses val="autoZero"/>
        <c:auto val="1"/>
        <c:lblOffset val="100"/>
        <c:baseTimeUnit val="years"/>
      </c:dateAx>
      <c:valAx>
        <c:axId val="2534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6" zoomScaleNormal="100" workbookViewId="0">
      <selection activeCell="CG25" sqref="CG25"/>
    </sheetView>
  </sheetViews>
  <sheetFormatPr defaultColWidth="2.5703125" defaultRowHeight="12.8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3"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8000000000000007"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8000000000000007"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8000000000000007"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8000000000000007"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南山城村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2755</v>
      </c>
      <c r="AM8" s="66"/>
      <c r="AN8" s="66"/>
      <c r="AO8" s="66"/>
      <c r="AP8" s="66"/>
      <c r="AQ8" s="66"/>
      <c r="AR8" s="66"/>
      <c r="AS8" s="66"/>
      <c r="AT8" s="65">
        <f>データ!$S$6</f>
        <v>64.11</v>
      </c>
      <c r="AU8" s="65"/>
      <c r="AV8" s="65"/>
      <c r="AW8" s="65"/>
      <c r="AX8" s="65"/>
      <c r="AY8" s="65"/>
      <c r="AZ8" s="65"/>
      <c r="BA8" s="65"/>
      <c r="BB8" s="65">
        <f>データ!$T$6</f>
        <v>42.97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89.8</v>
      </c>
      <c r="Q10" s="65"/>
      <c r="R10" s="65"/>
      <c r="S10" s="65"/>
      <c r="T10" s="65"/>
      <c r="U10" s="65"/>
      <c r="V10" s="65"/>
      <c r="W10" s="66">
        <f>データ!$Q$6</f>
        <v>4471</v>
      </c>
      <c r="X10" s="66"/>
      <c r="Y10" s="66"/>
      <c r="Z10" s="66"/>
      <c r="AA10" s="66"/>
      <c r="AB10" s="66"/>
      <c r="AC10" s="66"/>
      <c r="AD10" s="2"/>
      <c r="AE10" s="2"/>
      <c r="AF10" s="2"/>
      <c r="AG10" s="2"/>
      <c r="AH10" s="2"/>
      <c r="AI10" s="2"/>
      <c r="AJ10" s="2"/>
      <c r="AK10" s="2"/>
      <c r="AL10" s="66">
        <f>データ!$U$6</f>
        <v>2447</v>
      </c>
      <c r="AM10" s="66"/>
      <c r="AN10" s="66"/>
      <c r="AO10" s="66"/>
      <c r="AP10" s="66"/>
      <c r="AQ10" s="66"/>
      <c r="AR10" s="66"/>
      <c r="AS10" s="66"/>
      <c r="AT10" s="65">
        <f>データ!$V$6</f>
        <v>6.23</v>
      </c>
      <c r="AU10" s="65"/>
      <c r="AV10" s="65"/>
      <c r="AW10" s="65"/>
      <c r="AX10" s="65"/>
      <c r="AY10" s="65"/>
      <c r="AZ10" s="65"/>
      <c r="BA10" s="65"/>
      <c r="BB10" s="65">
        <f>データ!$W$6</f>
        <v>392.78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8000000000000007"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8000000000000007"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8000000000000007"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CLzJ5rUazDTaW+Dmt2m687ggDHiiT+VVtm7rld0GLgQXBjD6dlOJRFRxVnR70KMy21Uce3pXA2DsgXTSo6cQKg==" saltValue="YFb7+QtIyNMqdY8EuwHBK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2.85" x14ac:dyDescent="0.15"/>
  <cols>
    <col min="2" max="144" width="11.85546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263672</v>
      </c>
      <c r="D6" s="34">
        <f t="shared" si="3"/>
        <v>47</v>
      </c>
      <c r="E6" s="34">
        <f t="shared" si="3"/>
        <v>1</v>
      </c>
      <c r="F6" s="34">
        <f t="shared" si="3"/>
        <v>0</v>
      </c>
      <c r="G6" s="34">
        <f t="shared" si="3"/>
        <v>0</v>
      </c>
      <c r="H6" s="34" t="str">
        <f t="shared" si="3"/>
        <v>京都府　南山城村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89.8</v>
      </c>
      <c r="Q6" s="35">
        <f t="shared" si="3"/>
        <v>4471</v>
      </c>
      <c r="R6" s="35">
        <f t="shared" si="3"/>
        <v>2755</v>
      </c>
      <c r="S6" s="35">
        <f t="shared" si="3"/>
        <v>64.11</v>
      </c>
      <c r="T6" s="35">
        <f t="shared" si="3"/>
        <v>42.97</v>
      </c>
      <c r="U6" s="35">
        <f t="shared" si="3"/>
        <v>2447</v>
      </c>
      <c r="V6" s="35">
        <f t="shared" si="3"/>
        <v>6.23</v>
      </c>
      <c r="W6" s="35">
        <f t="shared" si="3"/>
        <v>392.78</v>
      </c>
      <c r="X6" s="36">
        <f>IF(X7="",NA(),X7)</f>
        <v>62.3</v>
      </c>
      <c r="Y6" s="36">
        <f t="shared" ref="Y6:AG6" si="4">IF(Y7="",NA(),Y7)</f>
        <v>56.95</v>
      </c>
      <c r="Z6" s="36">
        <f t="shared" si="4"/>
        <v>61</v>
      </c>
      <c r="AA6" s="36">
        <f t="shared" si="4"/>
        <v>65.94</v>
      </c>
      <c r="AB6" s="36">
        <f t="shared" si="4"/>
        <v>65.349999999999994</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2654.78</v>
      </c>
      <c r="BF6" s="36">
        <f t="shared" ref="BF6:BN6" si="7">IF(BF7="",NA(),BF7)</f>
        <v>2495.63</v>
      </c>
      <c r="BG6" s="36">
        <f t="shared" si="7"/>
        <v>2285.0300000000002</v>
      </c>
      <c r="BH6" s="36">
        <f t="shared" si="7"/>
        <v>2047.04</v>
      </c>
      <c r="BI6" s="36">
        <f t="shared" si="7"/>
        <v>1919.78</v>
      </c>
      <c r="BJ6" s="36">
        <f t="shared" si="7"/>
        <v>1125.69</v>
      </c>
      <c r="BK6" s="36">
        <f t="shared" si="7"/>
        <v>1134.67</v>
      </c>
      <c r="BL6" s="36">
        <f t="shared" si="7"/>
        <v>1144.79</v>
      </c>
      <c r="BM6" s="36">
        <f t="shared" si="7"/>
        <v>1061.58</v>
      </c>
      <c r="BN6" s="36">
        <f t="shared" si="7"/>
        <v>1007.7</v>
      </c>
      <c r="BO6" s="35" t="str">
        <f>IF(BO7="","",IF(BO7="-","【-】","【"&amp;SUBSTITUTE(TEXT(BO7,"#,##0.00"),"-","△")&amp;"】"))</f>
        <v>【1,074.14】</v>
      </c>
      <c r="BP6" s="36">
        <f>IF(BP7="",NA(),BP7)</f>
        <v>25.78</v>
      </c>
      <c r="BQ6" s="36">
        <f t="shared" ref="BQ6:BY6" si="8">IF(BQ7="",NA(),BQ7)</f>
        <v>23.48</v>
      </c>
      <c r="BR6" s="36">
        <f t="shared" si="8"/>
        <v>21.29</v>
      </c>
      <c r="BS6" s="36">
        <f t="shared" si="8"/>
        <v>25</v>
      </c>
      <c r="BT6" s="36">
        <f t="shared" si="8"/>
        <v>27.92</v>
      </c>
      <c r="BU6" s="36">
        <f t="shared" si="8"/>
        <v>46.48</v>
      </c>
      <c r="BV6" s="36">
        <f t="shared" si="8"/>
        <v>40.6</v>
      </c>
      <c r="BW6" s="36">
        <f t="shared" si="8"/>
        <v>56.04</v>
      </c>
      <c r="BX6" s="36">
        <f t="shared" si="8"/>
        <v>58.52</v>
      </c>
      <c r="BY6" s="36">
        <f t="shared" si="8"/>
        <v>59.22</v>
      </c>
      <c r="BZ6" s="35" t="str">
        <f>IF(BZ7="","",IF(BZ7="-","【-】","【"&amp;SUBSTITUTE(TEXT(BZ7,"#,##0.00"),"-","△")&amp;"】"))</f>
        <v>【54.36】</v>
      </c>
      <c r="CA6" s="36">
        <f>IF(CA7="",NA(),CA7)</f>
        <v>957.25</v>
      </c>
      <c r="CB6" s="36">
        <f t="shared" ref="CB6:CJ6" si="9">IF(CB7="",NA(),CB7)</f>
        <v>1054.1600000000001</v>
      </c>
      <c r="CC6" s="36">
        <f t="shared" si="9"/>
        <v>1174.97</v>
      </c>
      <c r="CD6" s="36">
        <f t="shared" si="9"/>
        <v>987.71</v>
      </c>
      <c r="CE6" s="36">
        <f t="shared" si="9"/>
        <v>891.83</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43.45</v>
      </c>
      <c r="CM6" s="36">
        <f t="shared" ref="CM6:CU6" si="10">IF(CM7="",NA(),CM7)</f>
        <v>41.69</v>
      </c>
      <c r="CN6" s="36">
        <f t="shared" si="10"/>
        <v>39.93</v>
      </c>
      <c r="CO6" s="36">
        <f t="shared" si="10"/>
        <v>45.55</v>
      </c>
      <c r="CP6" s="36">
        <f t="shared" si="10"/>
        <v>63.83</v>
      </c>
      <c r="CQ6" s="36">
        <f t="shared" si="10"/>
        <v>57.43</v>
      </c>
      <c r="CR6" s="36">
        <f t="shared" si="10"/>
        <v>57.29</v>
      </c>
      <c r="CS6" s="36">
        <f t="shared" si="10"/>
        <v>55.9</v>
      </c>
      <c r="CT6" s="36">
        <f t="shared" si="10"/>
        <v>57.3</v>
      </c>
      <c r="CU6" s="36">
        <f t="shared" si="10"/>
        <v>56.76</v>
      </c>
      <c r="CV6" s="35" t="str">
        <f>IF(CV7="","",IF(CV7="-","【-】","【"&amp;SUBSTITUTE(TEXT(CV7,"#,##0.00"),"-","△")&amp;"】"))</f>
        <v>【55.95】</v>
      </c>
      <c r="CW6" s="36">
        <f>IF(CW7="",NA(),CW7)</f>
        <v>95.82</v>
      </c>
      <c r="CX6" s="36">
        <f t="shared" ref="CX6:DF6" si="11">IF(CX7="",NA(),CX7)</f>
        <v>96.98</v>
      </c>
      <c r="CY6" s="36">
        <f t="shared" si="11"/>
        <v>99.9</v>
      </c>
      <c r="CZ6" s="36">
        <f t="shared" si="11"/>
        <v>89.91</v>
      </c>
      <c r="DA6" s="36">
        <f t="shared" si="11"/>
        <v>95.66</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263672</v>
      </c>
      <c r="D7" s="38">
        <v>47</v>
      </c>
      <c r="E7" s="38">
        <v>1</v>
      </c>
      <c r="F7" s="38">
        <v>0</v>
      </c>
      <c r="G7" s="38">
        <v>0</v>
      </c>
      <c r="H7" s="38" t="s">
        <v>96</v>
      </c>
      <c r="I7" s="38" t="s">
        <v>97</v>
      </c>
      <c r="J7" s="38" t="s">
        <v>98</v>
      </c>
      <c r="K7" s="38" t="s">
        <v>99</v>
      </c>
      <c r="L7" s="38" t="s">
        <v>100</v>
      </c>
      <c r="M7" s="38" t="s">
        <v>101</v>
      </c>
      <c r="N7" s="39" t="s">
        <v>102</v>
      </c>
      <c r="O7" s="39" t="s">
        <v>103</v>
      </c>
      <c r="P7" s="39">
        <v>89.8</v>
      </c>
      <c r="Q7" s="39">
        <v>4471</v>
      </c>
      <c r="R7" s="39">
        <v>2755</v>
      </c>
      <c r="S7" s="39">
        <v>64.11</v>
      </c>
      <c r="T7" s="39">
        <v>42.97</v>
      </c>
      <c r="U7" s="39">
        <v>2447</v>
      </c>
      <c r="V7" s="39">
        <v>6.23</v>
      </c>
      <c r="W7" s="39">
        <v>392.78</v>
      </c>
      <c r="X7" s="39">
        <v>62.3</v>
      </c>
      <c r="Y7" s="39">
        <v>56.95</v>
      </c>
      <c r="Z7" s="39">
        <v>61</v>
      </c>
      <c r="AA7" s="39">
        <v>65.94</v>
      </c>
      <c r="AB7" s="39">
        <v>65.349999999999994</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2654.78</v>
      </c>
      <c r="BF7" s="39">
        <v>2495.63</v>
      </c>
      <c r="BG7" s="39">
        <v>2285.0300000000002</v>
      </c>
      <c r="BH7" s="39">
        <v>2047.04</v>
      </c>
      <c r="BI7" s="39">
        <v>1919.78</v>
      </c>
      <c r="BJ7" s="39">
        <v>1125.69</v>
      </c>
      <c r="BK7" s="39">
        <v>1134.67</v>
      </c>
      <c r="BL7" s="39">
        <v>1144.79</v>
      </c>
      <c r="BM7" s="39">
        <v>1061.58</v>
      </c>
      <c r="BN7" s="39">
        <v>1007.7</v>
      </c>
      <c r="BO7" s="39">
        <v>1074.1400000000001</v>
      </c>
      <c r="BP7" s="39">
        <v>25.78</v>
      </c>
      <c r="BQ7" s="39">
        <v>23.48</v>
      </c>
      <c r="BR7" s="39">
        <v>21.29</v>
      </c>
      <c r="BS7" s="39">
        <v>25</v>
      </c>
      <c r="BT7" s="39">
        <v>27.92</v>
      </c>
      <c r="BU7" s="39">
        <v>46.48</v>
      </c>
      <c r="BV7" s="39">
        <v>40.6</v>
      </c>
      <c r="BW7" s="39">
        <v>56.04</v>
      </c>
      <c r="BX7" s="39">
        <v>58.52</v>
      </c>
      <c r="BY7" s="39">
        <v>59.22</v>
      </c>
      <c r="BZ7" s="39">
        <v>54.36</v>
      </c>
      <c r="CA7" s="39">
        <v>957.25</v>
      </c>
      <c r="CB7" s="39">
        <v>1054.1600000000001</v>
      </c>
      <c r="CC7" s="39">
        <v>1174.97</v>
      </c>
      <c r="CD7" s="39">
        <v>987.71</v>
      </c>
      <c r="CE7" s="39">
        <v>891.83</v>
      </c>
      <c r="CF7" s="39">
        <v>376.61</v>
      </c>
      <c r="CG7" s="39">
        <v>440.03</v>
      </c>
      <c r="CH7" s="39">
        <v>304.35000000000002</v>
      </c>
      <c r="CI7" s="39">
        <v>296.3</v>
      </c>
      <c r="CJ7" s="39">
        <v>292.89999999999998</v>
      </c>
      <c r="CK7" s="39">
        <v>296.39999999999998</v>
      </c>
      <c r="CL7" s="39">
        <v>43.45</v>
      </c>
      <c r="CM7" s="39">
        <v>41.69</v>
      </c>
      <c r="CN7" s="39">
        <v>39.93</v>
      </c>
      <c r="CO7" s="39">
        <v>45.55</v>
      </c>
      <c r="CP7" s="39">
        <v>63.83</v>
      </c>
      <c r="CQ7" s="39">
        <v>57.43</v>
      </c>
      <c r="CR7" s="39">
        <v>57.29</v>
      </c>
      <c r="CS7" s="39">
        <v>55.9</v>
      </c>
      <c r="CT7" s="39">
        <v>57.3</v>
      </c>
      <c r="CU7" s="39">
        <v>56.76</v>
      </c>
      <c r="CV7" s="39">
        <v>55.95</v>
      </c>
      <c r="CW7" s="39">
        <v>95.82</v>
      </c>
      <c r="CX7" s="39">
        <v>96.98</v>
      </c>
      <c r="CY7" s="39">
        <v>99.9</v>
      </c>
      <c r="CZ7" s="39">
        <v>89.91</v>
      </c>
      <c r="DA7" s="39">
        <v>95.66</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真実子</dc:creator>
  <cp:lastModifiedBy>＊</cp:lastModifiedBy>
  <cp:lastPrinted>2020-02-04T09:06:33Z</cp:lastPrinted>
  <dcterms:created xsi:type="dcterms:W3CDTF">2020-02-17T00:18:38Z</dcterms:created>
  <dcterms:modified xsi:type="dcterms:W3CDTF">2020-02-17T00:18:38Z</dcterms:modified>
</cp:coreProperties>
</file>