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tiSHu70kdr6Qs09mHAMS8N3dFgrt9+Tn5vs1kDfn3VHnKmnNXsPE18OfqJnMtlJdOrKbXcvW7NMOkucgxAOkfQ==" workbookSaltValue="H3bBVWk/IZW5QdbU/beBG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<sst xmlns="http://schemas.openxmlformats.org/spreadsheetml/2006/main" count="244" uniqueCount="114">
  <si>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</si>
  <si>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</si>
  <si>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</si>
  <si>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</si>
  <si>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</si>
  <si>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</si>
  <si>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</si>
  <si>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</si>
  <si>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</si>
  <si>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</si>
  <si>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</si>
  <si>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</si>
  <si>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</si>
  <si>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</si>
  <si>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</si>
  <si>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</si>
  <si>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</si>
  <si>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</si>
  <si>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</si>
  <si>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</si>
  <si>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</si>
  <si>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</si>
  <si>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</si>
  <si>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</si>
  <si>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</si>
  <si>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</si>
  <si>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</si>
  <si>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</si>
  <si>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</si>
  <si>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</si>
  <si>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</si>
  <si>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</si>
  <si>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</si>
  <si>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</si>
  <si>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</si>
  <si>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</si>
  <si>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</si>
  <si>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</si>
  <si>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</si>
  <si>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</si>
  <si>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</si>
  <si>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</si>
  <si>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</si>
  <si>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</si>
  <si>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</si>
  <si>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</si>
  <si>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</si>
  <si>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</si>
  <si>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</si>
  <si>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</si>
  <si>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</si>
  <si>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</si>
  <si>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</si>
  <si>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</si>
  <si>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</si>
  <si>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</si>
  <si>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</si>
  <si>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</si>
  <si>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</si>
  <si>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</si>
  <si>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</si>
  <si>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</si>
  <si>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</si>
  <si>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</si>
  <si>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</si>
  <si>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</si>
  <si>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</si>
  <si>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</si>
  <si>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</si>
  <si>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</si>
  <si>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</si>
  <si>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</si>
  <si>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</si>
  <si>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</si>
  <si>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</si>
  <si>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</si>
  <si>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</si>
  <si>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</si>
  <si>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</si>
  <si>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</si>
  <si>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</si>
  <si>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</si>
  <si>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</si>
  <si>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</si>
  <si>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</si>
  <si>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</si>
  <si>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</si>
  <si>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</si>
  <si>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</si>
  <si>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</si>
  <si>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</si>
  <si>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</si>
  <si>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</si>
  <si>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</si>
  <si>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</si>
  <si>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</si>
  <si>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</si>
  <si>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</si>
  <si>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宇治田原町</t>
  </si>
  <si>
    <t>法非適用</t>
  </si>
  <si>
    <t>下水道事業</t>
  </si>
  <si>
    <t>個別排水処理</t>
  </si>
  <si>
    <t>L3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</si>
  <si>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</si>
  <si>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</si>
  <si>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</si>
  <si>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</si>
  <si>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</si>
  <si>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</si>
  <si>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</si>
  <si>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</si>
  <si>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個別排水処理事業は、これまで行ってきた特定地域生活排水処理事業に代わり、平成26年度から始めた事業です。
　浄化槽を設置する集落は、本町の山間部に位置し、人口減少が特に著しい地域でもあることから、使用料の減少により経費回収率が低い状況が続いており、そのため汚水処理原価が高くなっています。
　しかしながら、水洗化率は90％を超えております。集落内では汲み取りの家屋が若干残っているものの、本町で適切に浄化槽管理ができていると考えております。</t>
    <rPh sb="1" eb="3">
      <t>コベツ</t>
    </rPh>
    <rPh sb="3" eb="5">
      <t>ハイスイ</t>
    </rPh>
    <rPh sb="5" eb="7">
      <t>ショリ</t>
    </rPh>
    <rPh sb="7" eb="9">
      <t>ジギョウ</t>
    </rPh>
    <rPh sb="15" eb="16">
      <t>オコナ</t>
    </rPh>
    <rPh sb="20" eb="22">
      <t>トクテイ</t>
    </rPh>
    <rPh sb="22" eb="24">
      <t>チイキ</t>
    </rPh>
    <rPh sb="24" eb="26">
      <t>セイカツ</t>
    </rPh>
    <rPh sb="26" eb="28">
      <t>ハイスイ</t>
    </rPh>
    <rPh sb="28" eb="30">
      <t>ショリ</t>
    </rPh>
    <rPh sb="30" eb="32">
      <t>ジギョウ</t>
    </rPh>
    <rPh sb="33" eb="34">
      <t>カ</t>
    </rPh>
    <rPh sb="37" eb="39">
      <t>ヘイセイ</t>
    </rPh>
    <rPh sb="41" eb="43">
      <t>ネンド</t>
    </rPh>
    <rPh sb="45" eb="46">
      <t>ハジ</t>
    </rPh>
    <rPh sb="48" eb="50">
      <t>ジギョウ</t>
    </rPh>
    <rPh sb="74" eb="76">
      <t>イチ</t>
    </rPh>
    <rPh sb="83" eb="84">
      <t>トク</t>
    </rPh>
    <rPh sb="85" eb="86">
      <t>イチジル</t>
    </rPh>
    <rPh sb="88" eb="90">
      <t>チイキ</t>
    </rPh>
    <rPh sb="101" eb="102">
      <t>リョウ</t>
    </rPh>
    <rPh sb="108" eb="110">
      <t>ケイヒ</t>
    </rPh>
    <rPh sb="110" eb="112">
      <t>カイシュウ</t>
    </rPh>
    <rPh sb="112" eb="113">
      <t>リツ</t>
    </rPh>
    <rPh sb="114" eb="115">
      <t>ヒク</t>
    </rPh>
    <rPh sb="116" eb="118">
      <t>ジョウキョウ</t>
    </rPh>
    <rPh sb="119" eb="120">
      <t>ツヅ</t>
    </rPh>
    <rPh sb="129" eb="131">
      <t>オスイ</t>
    </rPh>
    <rPh sb="131" eb="133">
      <t>ショリ</t>
    </rPh>
    <rPh sb="133" eb="135">
      <t>ゲンカ</t>
    </rPh>
    <rPh sb="136" eb="137">
      <t>タカ</t>
    </rPh>
    <rPh sb="154" eb="156">
      <t>スイセン</t>
    </rPh>
    <rPh sb="156" eb="157">
      <t>バ</t>
    </rPh>
    <rPh sb="171" eb="173">
      <t>シュウラク</t>
    </rPh>
    <rPh sb="173" eb="174">
      <t>ナイ</t>
    </rPh>
    <rPh sb="184" eb="186">
      <t>ジャッカン</t>
    </rPh>
    <rPh sb="213" eb="214">
      <t>カンガ</t>
    </rPh>
    <phoneticPr fontId="4"/>
  </si>
  <si>
    <t>　最も古い浄化槽（平成7年設置）でも、約24年が経過したところであり、法定耐用年数32年を経過した浄化槽は現在ない状況です。</t>
    <rPh sb="1" eb="2">
      <t>モット</t>
    </rPh>
    <rPh sb="3" eb="4">
      <t>フル</t>
    </rPh>
    <rPh sb="5" eb="8">
      <t>ジョウカソウ</t>
    </rPh>
    <rPh sb="9" eb="11">
      <t>ヘイセイ</t>
    </rPh>
    <rPh sb="12" eb="13">
      <t>ネン</t>
    </rPh>
    <rPh sb="13" eb="15">
      <t>セッチ</t>
    </rPh>
    <rPh sb="19" eb="20">
      <t>ヤク</t>
    </rPh>
    <rPh sb="22" eb="23">
      <t>ネン</t>
    </rPh>
    <rPh sb="24" eb="26">
      <t>ケイカ</t>
    </rPh>
    <rPh sb="35" eb="37">
      <t>ホウテイ</t>
    </rPh>
    <rPh sb="37" eb="39">
      <t>タイヨウ</t>
    </rPh>
    <rPh sb="39" eb="41">
      <t>ネンスウ</t>
    </rPh>
    <rPh sb="43" eb="44">
      <t>ネン</t>
    </rPh>
    <rPh sb="45" eb="47">
      <t>ケイカ</t>
    </rPh>
    <rPh sb="49" eb="52">
      <t>ジョウカソウ</t>
    </rPh>
    <rPh sb="53" eb="55">
      <t>ゲンザイ</t>
    </rPh>
    <rPh sb="57" eb="59">
      <t>ジョウキョウ</t>
    </rPh>
    <phoneticPr fontId="4"/>
  </si>
  <si>
    <t>　個別排水処理事業は、これまで行ってきた特定地域生活排水処理事業に代わり、平成26年度から始めた事業です。
　当該事業は5年目ですが、使用料の減少により経費回収率が低くなっており、類似団体と比べても汚水処理原価が高い状況であることから、今後の動向を注視していきます。</t>
    <rPh sb="90" eb="92">
      <t>ルイジ</t>
    </rPh>
    <rPh sb="92" eb="94">
      <t>ダンタイ</t>
    </rPh>
    <rPh sb="95" eb="96">
      <t>クラ</t>
    </rPh>
    <rPh sb="108" eb="110">
      <t>ジョウキョウ</t>
    </rPh>
    <rPh sb="118" eb="120">
      <t>コンゴ</t>
    </rPh>
    <rPh sb="121" eb="123">
      <t>ドウコウ</t>
    </rPh>
    <rPh sb="124" eb="126">
      <t>チュウシ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</si>
</sst>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2B-4AF0-95FD-EB776C62F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92640"/>
        <c:axId val="102194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2B-4AF0-95FD-EB776C62F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92640"/>
        <c:axId val="102194560"/>
      </c:lineChart>
      <c:dateAx>
        <c:axId val="102192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194560"/>
        <c:crosses val="autoZero"/>
        <c:auto val="1"/>
        <c:lblOffset val="100"/>
        <c:baseTimeUnit val="years"/>
      </c:dateAx>
      <c:valAx>
        <c:axId val="102194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192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A-4CE6-977F-9C505E80B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739904"/>
        <c:axId val="10218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51.54</c:v>
                </c:pt>
                <c:pt idx="1">
                  <c:v>44.84</c:v>
                </c:pt>
                <c:pt idx="2">
                  <c:v>41.51</c:v>
                </c:pt>
                <c:pt idx="3">
                  <c:v>49.31</c:v>
                </c:pt>
                <c:pt idx="4">
                  <c:v>47.29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7A-4CE6-977F-9C505E80B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39904"/>
        <c:axId val="102184448"/>
      </c:lineChart>
      <c:dateAx>
        <c:axId val="10173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184448"/>
        <c:crosses val="autoZero"/>
        <c:auto val="1"/>
        <c:lblOffset val="100"/>
        <c:baseTimeUnit val="years"/>
      </c:dateAx>
      <c:valAx>
        <c:axId val="10218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73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92.86</c:v>
                </c:pt>
                <c:pt idx="1">
                  <c:v>93.79</c:v>
                </c:pt>
                <c:pt idx="2">
                  <c:v>93.33</c:v>
                </c:pt>
                <c:pt idx="3">
                  <c:v>98.04</c:v>
                </c:pt>
                <c:pt idx="4">
                  <c:v>98.7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0E-4040-8244-16C7C1E0A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03392"/>
        <c:axId val="102205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71.599999999999994</c:v>
                </c:pt>
                <c:pt idx="1">
                  <c:v>67.86</c:v>
                </c:pt>
                <c:pt idx="2">
                  <c:v>68.72</c:v>
                </c:pt>
                <c:pt idx="3">
                  <c:v>57.28</c:v>
                </c:pt>
                <c:pt idx="4">
                  <c:v>57.74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0E-4040-8244-16C7C1E0A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03392"/>
        <c:axId val="102205312"/>
      </c:lineChart>
      <c:dateAx>
        <c:axId val="102203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205312"/>
        <c:crosses val="autoZero"/>
        <c:auto val="1"/>
        <c:lblOffset val="100"/>
        <c:baseTimeUnit val="years"/>
      </c:dateAx>
      <c:valAx>
        <c:axId val="102205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203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86.91</c:v>
                </c:pt>
                <c:pt idx="1">
                  <c:v>88.53</c:v>
                </c:pt>
                <c:pt idx="2">
                  <c:v>89.36</c:v>
                </c:pt>
                <c:pt idx="3">
                  <c:v>89.26</c:v>
                </c:pt>
                <c:pt idx="4">
                  <c:v>106.91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D-4ED7-A43A-B2E6E9275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410944"/>
        <c:axId val="16846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DD-4ED7-A43A-B2E6E9275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410944"/>
        <c:axId val="168468480"/>
      </c:lineChart>
      <c:dateAx>
        <c:axId val="129410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468480"/>
        <c:crosses val="autoZero"/>
        <c:auto val="1"/>
        <c:lblOffset val="100"/>
        <c:baseTimeUnit val="years"/>
      </c:dateAx>
      <c:valAx>
        <c:axId val="16846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410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2B-4840-AA46-0342107CB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67008"/>
        <c:axId val="8986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2B-4840-AA46-0342107CB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67008"/>
        <c:axId val="89868928"/>
      </c:lineChart>
      <c:dateAx>
        <c:axId val="8986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68928"/>
        <c:crosses val="autoZero"/>
        <c:auto val="1"/>
        <c:lblOffset val="100"/>
        <c:baseTimeUnit val="years"/>
      </c:dateAx>
      <c:valAx>
        <c:axId val="8986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6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90-4975-B45B-8D255085D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79680"/>
        <c:axId val="8988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90-4975-B45B-8D255085D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79680"/>
        <c:axId val="89881600"/>
      </c:lineChart>
      <c:dateAx>
        <c:axId val="8987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81600"/>
        <c:crosses val="autoZero"/>
        <c:auto val="1"/>
        <c:lblOffset val="100"/>
        <c:baseTimeUnit val="years"/>
      </c:dateAx>
      <c:valAx>
        <c:axId val="8988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7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F8-4875-AF89-CA79A9F7A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54272"/>
        <c:axId val="9765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F8-4875-AF89-CA79A9F7A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54272"/>
        <c:axId val="97656192"/>
      </c:lineChart>
      <c:dateAx>
        <c:axId val="9765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56192"/>
        <c:crosses val="autoZero"/>
        <c:auto val="1"/>
        <c:lblOffset val="100"/>
        <c:baseTimeUnit val="years"/>
      </c:dateAx>
      <c:valAx>
        <c:axId val="9765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54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4C-44BD-B25B-2D36E68D8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83328"/>
        <c:axId val="9768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4C-44BD-B25B-2D36E68D8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83328"/>
        <c:axId val="97689600"/>
      </c:lineChart>
      <c:dateAx>
        <c:axId val="9768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89600"/>
        <c:crosses val="autoZero"/>
        <c:auto val="1"/>
        <c:lblOffset val="100"/>
        <c:baseTimeUnit val="years"/>
      </c:dateAx>
      <c:valAx>
        <c:axId val="9768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8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336.65</c:v>
                </c:pt>
                <c:pt idx="1">
                  <c:v>432.41</c:v>
                </c:pt>
                <c:pt idx="2">
                  <c:v>469.13</c:v>
                </c:pt>
                <c:pt idx="3">
                  <c:v>785.09</c:v>
                </c:pt>
                <c:pt idx="4">
                  <c:v>875.17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99-48B5-82FD-CEFA21C81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04192"/>
        <c:axId val="9771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760.12</c:v>
                </c:pt>
                <c:pt idx="1">
                  <c:v>492.59</c:v>
                </c:pt>
                <c:pt idx="2">
                  <c:v>503.8</c:v>
                </c:pt>
                <c:pt idx="3">
                  <c:v>768.3</c:v>
                </c:pt>
                <c:pt idx="4">
                  <c:v>918.36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99-48B5-82FD-CEFA21C81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04192"/>
        <c:axId val="97710464"/>
      </c:lineChart>
      <c:dateAx>
        <c:axId val="97704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10464"/>
        <c:crosses val="autoZero"/>
        <c:auto val="1"/>
        <c:lblOffset val="100"/>
        <c:baseTimeUnit val="years"/>
      </c:dateAx>
      <c:valAx>
        <c:axId val="9771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04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23.52</c:v>
                </c:pt>
                <c:pt idx="1">
                  <c:v>18.37</c:v>
                </c:pt>
                <c:pt idx="2">
                  <c:v>18.77</c:v>
                </c:pt>
                <c:pt idx="3">
                  <c:v>18.72</c:v>
                </c:pt>
                <c:pt idx="4">
                  <c:v>16.34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EA-435C-A049-5AF35B1BF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64704"/>
        <c:axId val="10147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50.17</c:v>
                </c:pt>
                <c:pt idx="1">
                  <c:v>46.53</c:v>
                </c:pt>
                <c:pt idx="2">
                  <c:v>51.58</c:v>
                </c:pt>
                <c:pt idx="3">
                  <c:v>53.36</c:v>
                </c:pt>
                <c:pt idx="4">
                  <c:v>50.94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EA-435C-A049-5AF35B1BF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64704"/>
        <c:axId val="101475072"/>
      </c:lineChart>
      <c:dateAx>
        <c:axId val="101464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475072"/>
        <c:crosses val="autoZero"/>
        <c:auto val="1"/>
        <c:lblOffset val="100"/>
        <c:baseTimeUnit val="years"/>
      </c:dateAx>
      <c:valAx>
        <c:axId val="10147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46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917.57</c:v>
                </c:pt>
                <c:pt idx="1">
                  <c:v>867.49</c:v>
                </c:pt>
                <c:pt idx="2">
                  <c:v>783.08</c:v>
                </c:pt>
                <c:pt idx="3">
                  <c:v>778.72</c:v>
                </c:pt>
                <c:pt idx="4">
                  <c:v>778.57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57-4830-9E18-5067C4C7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89664"/>
        <c:axId val="101655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329.08</c:v>
                </c:pt>
                <c:pt idx="1">
                  <c:v>373.71</c:v>
                </c:pt>
                <c:pt idx="2">
                  <c:v>333.58</c:v>
                </c:pt>
                <c:pt idx="3">
                  <c:v>347.38</c:v>
                </c:pt>
                <c:pt idx="4">
                  <c:v>371.2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57-4830-9E18-5067C4C7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89664"/>
        <c:axId val="101655680"/>
      </c:lineChart>
      <c:dateAx>
        <c:axId val="101489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655680"/>
        <c:crosses val="autoZero"/>
        <c:auto val="1"/>
        <c:lblOffset val="100"/>
        <c:baseTimeUnit val="years"/>
      </c:dateAx>
      <c:valAx>
        <c:axId val="101655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489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【299.14】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P58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京都府　宇治田原町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個別排水処理</v>
      </c>
      <c r="Q8" s="71"/>
      <c r="R8" s="71"/>
      <c r="S8" s="71"/>
      <c r="T8" s="71"/>
      <c r="U8" s="71"/>
      <c r="V8" s="71"/>
      <c r="W8" s="71" t="str">
        <f>データ!L6</f>
        <v>L3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9342</v>
      </c>
      <c r="AM8" s="68"/>
      <c r="AN8" s="68"/>
      <c r="AO8" s="68"/>
      <c r="AP8" s="68"/>
      <c r="AQ8" s="68"/>
      <c r="AR8" s="68"/>
      <c r="AS8" s="68"/>
      <c r="AT8" s="67">
        <f>データ!T6</f>
        <v>58.16</v>
      </c>
      <c r="AU8" s="67"/>
      <c r="AV8" s="67"/>
      <c r="AW8" s="67"/>
      <c r="AX8" s="67"/>
      <c r="AY8" s="67"/>
      <c r="AZ8" s="67"/>
      <c r="BA8" s="67"/>
      <c r="BB8" s="67">
        <f>データ!U6</f>
        <v>160.63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1.66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2519</v>
      </c>
      <c r="AE10" s="68"/>
      <c r="AF10" s="68"/>
      <c r="AG10" s="68"/>
      <c r="AH10" s="68"/>
      <c r="AI10" s="68"/>
      <c r="AJ10" s="68"/>
      <c r="AK10" s="2"/>
      <c r="AL10" s="68">
        <f>データ!V6</f>
        <v>154</v>
      </c>
      <c r="AM10" s="68"/>
      <c r="AN10" s="68"/>
      <c r="AO10" s="68"/>
      <c r="AP10" s="68"/>
      <c r="AQ10" s="68"/>
      <c r="AR10" s="68"/>
      <c r="AS10" s="68"/>
      <c r="AT10" s="67">
        <f>データ!W6</f>
        <v>0.06</v>
      </c>
      <c r="AU10" s="67"/>
      <c r="AV10" s="67"/>
      <c r="AW10" s="67"/>
      <c r="AX10" s="67"/>
      <c r="AY10" s="67"/>
      <c r="AZ10" s="67"/>
      <c r="BA10" s="67"/>
      <c r="BB10" s="67">
        <f>データ!X6</f>
        <v>2566.67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111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112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113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【860.68】</v>
      </c>
      <c r="I86" s="26" t="str">
        <f>データ!CA6</f>
        <v>【52.12】</v>
      </c>
      <c r="J86" s="26" t="str">
        <f>データ!CL6</f>
        <v>【299.14】</v>
      </c>
      <c r="K86" s="26" t="str">
        <f>データ!CW6</f>
        <v>【50.35】</v>
      </c>
      <c r="L86" s="26" t="str">
        <f>データ!DH6</f>
        <v>【81.14】</v>
      </c>
      <c r="M86" s="26" t="s">
        <v>44</v>
      </c>
      <c r="N86" s="26" t="s">
        <v>44</v>
      </c>
      <c r="O86" s="26" t="str">
        <f>データ!EO6</f>
        <v>【-】</v>
      </c>
    </row>
  </sheetData>
  <sheetProtection algorithmName="SHA-512" hashValue="WqzAq8GtJHxIMY8AXMRXWofmzDjw0diJhpmphMsINuPUrtq2yX6bA841jTDNKnLVMaeYlD12RPBNAUgvz0uZ4Q==" saltValue="uTqZ70HCW0/SkBPU3BvJh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263443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京都府　宇治田原町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1.66</v>
      </c>
      <c r="Q6" s="34">
        <f t="shared" si="3"/>
        <v>100</v>
      </c>
      <c r="R6" s="34">
        <f t="shared" si="3"/>
        <v>2519</v>
      </c>
      <c r="S6" s="34">
        <f t="shared" si="3"/>
        <v>9342</v>
      </c>
      <c r="T6" s="34">
        <f t="shared" si="3"/>
        <v>58.16</v>
      </c>
      <c r="U6" s="34">
        <f t="shared" si="3"/>
        <v>160.63</v>
      </c>
      <c r="V6" s="34">
        <f t="shared" si="3"/>
        <v>154</v>
      </c>
      <c r="W6" s="34">
        <f t="shared" si="3"/>
        <v>0.06</v>
      </c>
      <c r="X6" s="34">
        <f t="shared" si="3"/>
        <v>2566.67</v>
      </c>
      <c r="Y6" s="35">
        <f>IF(Y7="",NA(),Y7)</f>
        <v>86.91</v>
      </c>
      <c r="Z6" s="35">
        <f t="shared" ref="Z6:AH6" si="4">IF(Z7="",NA(),Z7)</f>
        <v>88.53</v>
      </c>
      <c r="AA6" s="35">
        <f t="shared" si="4"/>
        <v>89.36</v>
      </c>
      <c r="AB6" s="35">
        <f t="shared" si="4"/>
        <v>89.26</v>
      </c>
      <c r="AC6" s="35">
        <f t="shared" si="4"/>
        <v>106.91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336.65</v>
      </c>
      <c r="BG6" s="35">
        <f t="shared" ref="BG6:BO6" si="7">IF(BG7="",NA(),BG7)</f>
        <v>432.41</v>
      </c>
      <c r="BH6" s="35">
        <f t="shared" si="7"/>
        <v>469.13</v>
      </c>
      <c r="BI6" s="35">
        <f t="shared" si="7"/>
        <v>785.09</v>
      </c>
      <c r="BJ6" s="35">
        <f t="shared" si="7"/>
        <v>875.17</v>
      </c>
      <c r="BK6" s="35">
        <f t="shared" si="7"/>
        <v>760.12</v>
      </c>
      <c r="BL6" s="35">
        <f t="shared" si="7"/>
        <v>492.59</v>
      </c>
      <c r="BM6" s="35">
        <f t="shared" si="7"/>
        <v>503.8</v>
      </c>
      <c r="BN6" s="35">
        <f t="shared" si="7"/>
        <v>768.3</v>
      </c>
      <c r="BO6" s="35">
        <f t="shared" si="7"/>
        <v>918.36</v>
      </c>
      <c r="BP6" s="34" t="str">
        <f>IF(BP7="","",IF(BP7="-","【-】","【"&amp;SUBSTITUTE(TEXT(BP7,"#,##0.00"),"-","△")&amp;"】"))</f>
        <v>【860.68】</v>
      </c>
      <c r="BQ6" s="35">
        <f>IF(BQ7="",NA(),BQ7)</f>
        <v>23.52</v>
      </c>
      <c r="BR6" s="35">
        <f t="shared" ref="BR6:BZ6" si="8">IF(BR7="",NA(),BR7)</f>
        <v>18.37</v>
      </c>
      <c r="BS6" s="35">
        <f t="shared" si="8"/>
        <v>18.77</v>
      </c>
      <c r="BT6" s="35">
        <f t="shared" si="8"/>
        <v>18.72</v>
      </c>
      <c r="BU6" s="35">
        <f t="shared" si="8"/>
        <v>16.34</v>
      </c>
      <c r="BV6" s="35">
        <f t="shared" si="8"/>
        <v>50.17</v>
      </c>
      <c r="BW6" s="35">
        <f t="shared" si="8"/>
        <v>46.53</v>
      </c>
      <c r="BX6" s="35">
        <f t="shared" si="8"/>
        <v>51.58</v>
      </c>
      <c r="BY6" s="35">
        <f t="shared" si="8"/>
        <v>53.36</v>
      </c>
      <c r="BZ6" s="35">
        <f t="shared" si="8"/>
        <v>50.94</v>
      </c>
      <c r="CA6" s="34" t="str">
        <f>IF(CA7="","",IF(CA7="-","【-】","【"&amp;SUBSTITUTE(TEXT(CA7,"#,##0.00"),"-","△")&amp;"】"))</f>
        <v>【52.12】</v>
      </c>
      <c r="CB6" s="35">
        <f>IF(CB7="",NA(),CB7)</f>
        <v>917.57</v>
      </c>
      <c r="CC6" s="35">
        <f t="shared" ref="CC6:CK6" si="9">IF(CC7="",NA(),CC7)</f>
        <v>867.49</v>
      </c>
      <c r="CD6" s="35">
        <f t="shared" si="9"/>
        <v>783.08</v>
      </c>
      <c r="CE6" s="35">
        <f t="shared" si="9"/>
        <v>778.72</v>
      </c>
      <c r="CF6" s="35">
        <f t="shared" si="9"/>
        <v>778.57</v>
      </c>
      <c r="CG6" s="35">
        <f t="shared" si="9"/>
        <v>329.08</v>
      </c>
      <c r="CH6" s="35">
        <f t="shared" si="9"/>
        <v>373.71</v>
      </c>
      <c r="CI6" s="35">
        <f t="shared" si="9"/>
        <v>333.58</v>
      </c>
      <c r="CJ6" s="35">
        <f t="shared" si="9"/>
        <v>347.38</v>
      </c>
      <c r="CK6" s="35">
        <f t="shared" si="9"/>
        <v>371.2</v>
      </c>
      <c r="CL6" s="34" t="str">
        <f>IF(CL7="","",IF(CL7="-","【-】","【"&amp;SUBSTITUTE(TEXT(CL7,"#,##0.00"),"-","△")&amp;"】"))</f>
        <v>【299.14】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51.54</v>
      </c>
      <c r="CS6" s="35">
        <f t="shared" si="10"/>
        <v>44.84</v>
      </c>
      <c r="CT6" s="35">
        <f t="shared" si="10"/>
        <v>41.51</v>
      </c>
      <c r="CU6" s="35">
        <f t="shared" si="10"/>
        <v>49.31</v>
      </c>
      <c r="CV6" s="35">
        <f t="shared" si="10"/>
        <v>47.29</v>
      </c>
      <c r="CW6" s="34" t="str">
        <f>IF(CW7="","",IF(CW7="-","【-】","【"&amp;SUBSTITUTE(TEXT(CW7,"#,##0.00"),"-","△")&amp;"】"))</f>
        <v>【50.35】</v>
      </c>
      <c r="CX6" s="35">
        <f>IF(CX7="",NA(),CX7)</f>
        <v>92.86</v>
      </c>
      <c r="CY6" s="35">
        <f t="shared" ref="CY6:DG6" si="11">IF(CY7="",NA(),CY7)</f>
        <v>93.79</v>
      </c>
      <c r="CZ6" s="35">
        <f t="shared" si="11"/>
        <v>93.33</v>
      </c>
      <c r="DA6" s="35">
        <f t="shared" si="11"/>
        <v>98.04</v>
      </c>
      <c r="DB6" s="35">
        <f t="shared" si="11"/>
        <v>98.7</v>
      </c>
      <c r="DC6" s="35">
        <f t="shared" si="11"/>
        <v>71.599999999999994</v>
      </c>
      <c r="DD6" s="35">
        <f t="shared" si="11"/>
        <v>67.86</v>
      </c>
      <c r="DE6" s="35">
        <f t="shared" si="11"/>
        <v>68.72</v>
      </c>
      <c r="DF6" s="35">
        <f t="shared" si="11"/>
        <v>57.28</v>
      </c>
      <c r="DG6" s="35">
        <f t="shared" si="11"/>
        <v>57.74</v>
      </c>
      <c r="DH6" s="34" t="str">
        <f>IF(DH7="","",IF(DH7="-","【-】","【"&amp;SUBSTITUTE(TEXT(DH7,"#,##0.00"),"-","△")&amp;"】"))</f>
        <v>【81.14】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2018</v>
      </c>
      <c r="C7" s="37">
        <v>263443</v>
      </c>
      <c r="D7" s="37">
        <v>47</v>
      </c>
      <c r="E7" s="37">
        <v>18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1.66</v>
      </c>
      <c r="Q7" s="38">
        <v>100</v>
      </c>
      <c r="R7" s="38">
        <v>2519</v>
      </c>
      <c r="S7" s="38">
        <v>9342</v>
      </c>
      <c r="T7" s="38">
        <v>58.16</v>
      </c>
      <c r="U7" s="38">
        <v>160.63</v>
      </c>
      <c r="V7" s="38">
        <v>154</v>
      </c>
      <c r="W7" s="38">
        <v>0.06</v>
      </c>
      <c r="X7" s="38">
        <v>2566.67</v>
      </c>
      <c r="Y7" s="38">
        <v>86.91</v>
      </c>
      <c r="Z7" s="38">
        <v>88.53</v>
      </c>
      <c r="AA7" s="38">
        <v>89.36</v>
      </c>
      <c r="AB7" s="38">
        <v>89.26</v>
      </c>
      <c r="AC7" s="38">
        <v>106.91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336.65</v>
      </c>
      <c r="BG7" s="38">
        <v>432.41</v>
      </c>
      <c r="BH7" s="38">
        <v>469.13</v>
      </c>
      <c r="BI7" s="38">
        <v>785.09</v>
      </c>
      <c r="BJ7" s="38">
        <v>875.17</v>
      </c>
      <c r="BK7" s="38">
        <v>760.12</v>
      </c>
      <c r="BL7" s="38">
        <v>492.59</v>
      </c>
      <c r="BM7" s="38">
        <v>503.8</v>
      </c>
      <c r="BN7" s="38">
        <v>768.3</v>
      </c>
      <c r="BO7" s="38">
        <v>918.36</v>
      </c>
      <c r="BP7" s="38">
        <v>860.68</v>
      </c>
      <c r="BQ7" s="38">
        <v>23.52</v>
      </c>
      <c r="BR7" s="38">
        <v>18.37</v>
      </c>
      <c r="BS7" s="38">
        <v>18.77</v>
      </c>
      <c r="BT7" s="38">
        <v>18.72</v>
      </c>
      <c r="BU7" s="38">
        <v>16.34</v>
      </c>
      <c r="BV7" s="38">
        <v>50.17</v>
      </c>
      <c r="BW7" s="38">
        <v>46.53</v>
      </c>
      <c r="BX7" s="38">
        <v>51.58</v>
      </c>
      <c r="BY7" s="38">
        <v>53.36</v>
      </c>
      <c r="BZ7" s="38">
        <v>50.94</v>
      </c>
      <c r="CA7" s="38">
        <v>52.12</v>
      </c>
      <c r="CB7" s="38">
        <v>917.57</v>
      </c>
      <c r="CC7" s="38">
        <v>867.49</v>
      </c>
      <c r="CD7" s="38">
        <v>783.08</v>
      </c>
      <c r="CE7" s="38">
        <v>778.72</v>
      </c>
      <c r="CF7" s="38">
        <v>778.57</v>
      </c>
      <c r="CG7" s="38">
        <v>329.08</v>
      </c>
      <c r="CH7" s="38">
        <v>373.71</v>
      </c>
      <c r="CI7" s="38">
        <v>333.58</v>
      </c>
      <c r="CJ7" s="38">
        <v>347.38</v>
      </c>
      <c r="CK7" s="38">
        <v>371.2</v>
      </c>
      <c r="CL7" s="38">
        <v>299.14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51.54</v>
      </c>
      <c r="CS7" s="38">
        <v>44.84</v>
      </c>
      <c r="CT7" s="38">
        <v>41.51</v>
      </c>
      <c r="CU7" s="38">
        <v>49.31</v>
      </c>
      <c r="CV7" s="38">
        <v>47.29</v>
      </c>
      <c r="CW7" s="38">
        <v>50.35</v>
      </c>
      <c r="CX7" s="38">
        <v>92.86</v>
      </c>
      <c r="CY7" s="38">
        <v>93.79</v>
      </c>
      <c r="CZ7" s="38">
        <v>93.33</v>
      </c>
      <c r="DA7" s="38">
        <v>98.04</v>
      </c>
      <c r="DB7" s="38">
        <v>98.7</v>
      </c>
      <c r="DC7" s="38">
        <v>71.599999999999994</v>
      </c>
      <c r="DD7" s="38">
        <v>67.86</v>
      </c>
      <c r="DE7" s="38">
        <v>68.72</v>
      </c>
      <c r="DF7" s="38">
        <v>57.28</v>
      </c>
      <c r="DG7" s="38">
        <v>57.74</v>
      </c>
      <c r="DH7" s="38">
        <v>81.14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2020-02-07T06:20:59Z</dcterms:modified>
</cp:coreProperties>
</file>