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YlX2wpMUSsFa2sJ1ASp0aKWFywKJj2LYnWr/58sbEHaV1q8ryqkeNqmK8WM5/Z5BpwX9+3DP3Cn8sboGORMqHQ==" workbookSaltValue="n83k8nJR2lKJbccYERPUHQ=="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<sst xmlns="http://schemas.openxmlformats.org/spreadsheetml/2006/main" count="225" uniqueCount="111">
  <si>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</si>
  <si>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</si>
  <si>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</si>
  <si>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</si>
  <si>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</si>
  <si>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</si>
  <si>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</si>
  <si>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</si>
  <si>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</si>
  <si>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</si>
  <si>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</si>
  <si>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</si>
  <si>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</si>
  <si>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</si>
  <si>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</si>
  <si>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</si>
  <si>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</si>
  <si>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</si>
  <si>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</si>
  <si>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</si>
  <si>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</si>
  <si>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</si>
  <si>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</si>
  <si>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</si>
  <si>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</si>
  <si>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</si>
  <si>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</si>
  <si>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</si>
  <si>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</si>
  <si>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</si>
  <si>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</si>
  <si>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</si>
  <si>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</si>
  <si>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</si>
  <si>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</si>
  <si>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</si>
  <si>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</si>
  <si>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</si>
  <si>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</si>
  <si>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</si>
  <si>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</si>
  <si>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</si>
  <si>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</si>
  <si>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</si>
  <si>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</si>
  <si>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</si>
  <si>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</si>
  <si>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</si>
  <si>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</si>
  <si>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</si>
  <si>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</si>
  <si>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</si>
  <si>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</si>
  <si>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</si>
  <si>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</si>
  <si>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</si>
  <si>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</si>
  <si>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</si>
  <si>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</si>
  <si>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</si>
  <si>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</si>
  <si>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</si>
  <si>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</si>
  <si>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</si>
  <si>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</si>
  <si>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</si>
  <si>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</si>
  <si>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</si>
  <si>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</si>
  <si>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</si>
  <si>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</si>
  <si>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</si>
  <si>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</si>
  <si>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</si>
  <si>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</si>
  <si>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</si>
  <si>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</si>
  <si>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</si>
  <si>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</si>
  <si>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</si>
  <si>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</si>
  <si>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</si>
  <si>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</si>
  <si>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</si>
  <si>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</si>
  <si>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</si>
  <si>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</si>
  <si>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</si>
  <si>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</si>
  <si>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</si>
  <si>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</si>
  <si>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</si>
  <si>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</si>
  <si>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</si>
  <si>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</si>
  <si>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井手町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</si>
  <si>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</si>
  <si>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</si>
  <si>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</si>
  <si>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</si>
  <si>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</si>
  <si>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</si>
  <si>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</si>
  <si>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</si>
  <si>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</si>
  <si>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</si>
  <si>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</si>
  <si>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</si>
  <si>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路更新率」は、管路の更新ペースが把握できる指標です。類似団体に比べて低く、管路の老朽化が進んでいるものの、なかなか管路の更新ができていないことが分かります。ここ数年、基金の取崩しが続いているため、財政状況を見ながらではありますが、老朽化した施設や管路の更新について計画的に行う予定です。</t>
    <phoneticPr fontId="4"/>
  </si>
  <si>
    <t>　平成28年度に財政の健全化に向け「井手町上下水道事業経営等審議会」を設置。その後、審議会及び議会での審議を経て、平成29年度に約20年ぶりに平均改定率14％となる水道料金改定を実施しました。
　今後は中長期的な視点から水道事業における既存施設の効率化による更なる経費削減等に努めつつ、老朽化する施設・管路の更新を計画的に実施し、引き続き「有収率」や「管路更新率」の向上に取り組む予定です。</t>
    <rPh sb="132" eb="134">
      <t>ケイヒ</t>
    </rPh>
    <rPh sb="134" eb="136">
      <t>サクゲン</t>
    </rPh>
    <rPh sb="136" eb="137">
      <t>トウ</t>
    </rPh>
    <phoneticPr fontId="4"/>
  </si>
  <si>
    <t xml:space="preserve">･①「収益的収支比率」は、単年度の収支が黒字であれば100％以上となる指標です。平成29年度に水道料金改定を実施し、過去から経費削減に努めてきた結果、100％を上回ることとなりました。
･④「企業債残高対給水収益比率」は、企業債残高の割合を示す指標です。企業債の新規発行の抑制等により、今のところ、地方債現在高は類似団体に比べて低いですが、今後施設更新に伴い起債が必要になった場合、財務内容の悪化が懸念されます。
･⑤「料金回収率」は、100％以上であれば健全な指標です。平成29年度に水道料金改定を実施した結果、100％を上回ることとなっており、全国的に給水収益が減少傾向にある中で、今後も費用の削減や収益性の向上に努めます。
･⑥「給水原価」は、有収水量（料金の対象となった水量）1㎥あたりにかかる費用を現す指標です。年間有収水量は減少しているものの、経費節減に努めているため、類似団体と比べて低く、概ね一定しています。
･⑦「施設利用率」は、高いほど健全な指標です。給水人口の減少等の影響を受けていることから、類似団体を下回っており、給水能力に余裕が生じている状況です。今後は施設のダウンサイジング等の検討に取り組む予定です。
･⑧「有収率」は、100％に近いほど施設の稼動が収益に反映されている指標です。平成30年度に対象区域における石綿管の布設替えが完了した結果、有収率はさらに向上し、漏水やメーター不感等の影響は無いと思われますが、今後も適正な維持管理に努め、有収率向上のために取り組む予定です。
</t>
    <rPh sb="72" eb="74">
      <t>ケッカ</t>
    </rPh>
    <rPh sb="80" eb="81">
      <t>ウエ</t>
    </rPh>
    <rPh sb="254" eb="256">
      <t>ケッカ</t>
    </rPh>
    <rPh sb="262" eb="263">
      <t>ウエ</t>
    </rPh>
    <rPh sb="309" eb="310">
      <t>ツト</t>
    </rPh>
    <rPh sb="436" eb="438">
      <t>キュウスイ</t>
    </rPh>
    <rPh sb="438" eb="440">
      <t>ジンコウ</t>
    </rPh>
    <rPh sb="441" eb="443">
      <t>ゲンショウ</t>
    </rPh>
    <rPh sb="443" eb="444">
      <t>トウ</t>
    </rPh>
    <rPh sb="445" eb="447">
      <t>エイキョウ</t>
    </rPh>
    <rPh sb="448" eb="449">
      <t>ウ</t>
    </rPh>
    <rPh sb="488" eb="490">
      <t>コンゴ</t>
    </rPh>
    <rPh sb="491" eb="493">
      <t>シセツ</t>
    </rPh>
    <rPh sb="502" eb="503">
      <t>トウ</t>
    </rPh>
    <rPh sb="504" eb="506">
      <t>ケントウ</t>
    </rPh>
    <rPh sb="507" eb="508">
      <t>ト</t>
    </rPh>
    <rPh sb="509" eb="510">
      <t>ク</t>
    </rPh>
    <rPh sb="511" eb="513">
      <t>ヨテイ</t>
    </rPh>
    <rPh sb="556" eb="558">
      <t>ヘイセイ</t>
    </rPh>
    <rPh sb="560" eb="562">
      <t>ネンド</t>
    </rPh>
    <rPh sb="563" eb="565">
      <t>タイショウ</t>
    </rPh>
    <rPh sb="565" eb="567">
      <t>クイキ</t>
    </rPh>
    <rPh sb="571" eb="573">
      <t>セキメン</t>
    </rPh>
    <rPh sb="573" eb="574">
      <t>カン</t>
    </rPh>
    <rPh sb="575" eb="577">
      <t>フセツ</t>
    </rPh>
    <rPh sb="577" eb="578">
      <t>カ</t>
    </rPh>
    <rPh sb="580" eb="582">
      <t>カンリョウ</t>
    </rPh>
    <rPh sb="584" eb="586">
      <t>ケッカ</t>
    </rPh>
    <rPh sb="587" eb="590">
      <t>ユウシュウリツ</t>
    </rPh>
    <rPh sb="594" eb="596">
      <t>コウジョウ</t>
    </rPh>
    <rPh sb="598" eb="600">
      <t>ロウスイ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</si>
</sst>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620-4CB9-9719-7CF494A18BAF}"/>
            </c:ext>
          </c:extLst>
        </c:ser>
        <c:dLbls>
          <c:showLegendKey val="0"/>
          <c:showVal val="0"/>
          <c:showCatName val="0"/>
          <c:showSerName val="0"/>
          <c:showPercent val="0"/>
          <c:showBubbleSize val="0"/>
        </c:dLbls>
        <c:gapWidth val="150"/>
        <c:axId val="188676352"/>
        <c:axId val="197734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0.65</c:v>
                </c:pt>
                <c:pt idx="2">
                  <c:v>0.53</c:v>
                </c:pt>
                <c:pt idx="3">
                  <c:v>0.72</c:v>
                </c:pt>
                <c:pt idx="4">
                  <c:v>0.53</c:v>
                </c:pt>
              </c:numCache>
            </c:numRef>
          </c:val>
          <c:smooth val="0"/>
          <c:extLst xmlns:c16r2="http://schemas.microsoft.com/office/drawing/2015/06/chart">
            <c:ext xmlns:c16="http://schemas.microsoft.com/office/drawing/2014/chart" uri="{C3380CC4-5D6E-409C-BE32-E72D297353CC}">
              <c16:uniqueId val="{00000001-3620-4CB9-9719-7CF494A18BAF}"/>
            </c:ext>
          </c:extLst>
        </c:ser>
        <c:dLbls>
          <c:showLegendKey val="0"/>
          <c:showVal val="0"/>
          <c:showCatName val="0"/>
          <c:showSerName val="0"/>
          <c:showPercent val="0"/>
          <c:showBubbleSize val="0"/>
        </c:dLbls>
        <c:marker val="1"/>
        <c:smooth val="0"/>
        <c:axId val="188676352"/>
        <c:axId val="197734784"/>
      </c:lineChart>
      <c:dateAx>
        <c:axId val="188676352"/>
        <c:scaling>
          <c:orientation val="minMax"/>
        </c:scaling>
        <c:delete val="1"/>
        <c:axPos val="b"/>
        <c:numFmt formatCode="ge" sourceLinked="1"/>
        <c:majorTickMark val="none"/>
        <c:minorTickMark val="none"/>
        <c:tickLblPos val="none"/>
        <c:crossAx val="197734784"/>
        <c:crosses val="autoZero"/>
        <c:auto val="1"/>
        <c:lblOffset val="100"/>
        <c:baseTimeUnit val="years"/>
      </c:dateAx>
      <c:valAx>
        <c:axId val="19773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67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49.54</c:v>
                </c:pt>
                <c:pt idx="1">
                  <c:v>49.95</c:v>
                </c:pt>
                <c:pt idx="2">
                  <c:v>48.01</c:v>
                </c:pt>
                <c:pt idx="3">
                  <c:v>46.49</c:v>
                </c:pt>
                <c:pt idx="4">
                  <c:v>45.35</c:v>
                </c:pt>
              </c:numCache>
            </c:numRef>
          </c:val>
          <c:extLst xmlns:c16r2="http://schemas.microsoft.com/office/drawing/2015/06/chart">
            <c:ext xmlns:c16="http://schemas.microsoft.com/office/drawing/2014/chart" uri="{C3380CC4-5D6E-409C-BE32-E72D297353CC}">
              <c16:uniqueId val="{00000000-0242-4EA9-9818-F93BFB0CA855}"/>
            </c:ext>
          </c:extLst>
        </c:ser>
        <c:dLbls>
          <c:showLegendKey val="0"/>
          <c:showVal val="0"/>
          <c:showCatName val="0"/>
          <c:showSerName val="0"/>
          <c:showPercent val="0"/>
          <c:showBubbleSize val="0"/>
        </c:dLbls>
        <c:gapWidth val="150"/>
        <c:axId val="191921152"/>
        <c:axId val="191935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57.43</c:v>
                </c:pt>
                <c:pt idx="1">
                  <c:v>57.29</c:v>
                </c:pt>
                <c:pt idx="2">
                  <c:v>55.9</c:v>
                </c:pt>
                <c:pt idx="3">
                  <c:v>57.3</c:v>
                </c:pt>
                <c:pt idx="4">
                  <c:v>56.76</c:v>
                </c:pt>
              </c:numCache>
            </c:numRef>
          </c:val>
          <c:smooth val="0"/>
          <c:extLst xmlns:c16r2="http://schemas.microsoft.com/office/drawing/2015/06/chart">
            <c:ext xmlns:c16="http://schemas.microsoft.com/office/drawing/2014/chart" uri="{C3380CC4-5D6E-409C-BE32-E72D297353CC}">
              <c16:uniqueId val="{00000001-0242-4EA9-9818-F93BFB0CA855}"/>
            </c:ext>
          </c:extLst>
        </c:ser>
        <c:dLbls>
          <c:showLegendKey val="0"/>
          <c:showVal val="0"/>
          <c:showCatName val="0"/>
          <c:showSerName val="0"/>
          <c:showPercent val="0"/>
          <c:showBubbleSize val="0"/>
        </c:dLbls>
        <c:marker val="1"/>
        <c:smooth val="0"/>
        <c:axId val="191921152"/>
        <c:axId val="191935616"/>
      </c:lineChart>
      <c:dateAx>
        <c:axId val="191921152"/>
        <c:scaling>
          <c:orientation val="minMax"/>
        </c:scaling>
        <c:delete val="1"/>
        <c:axPos val="b"/>
        <c:numFmt formatCode="ge" sourceLinked="1"/>
        <c:majorTickMark val="none"/>
        <c:minorTickMark val="none"/>
        <c:tickLblPos val="none"/>
        <c:crossAx val="191935616"/>
        <c:crosses val="autoZero"/>
        <c:auto val="1"/>
        <c:lblOffset val="100"/>
        <c:baseTimeUnit val="years"/>
      </c:dateAx>
      <c:valAx>
        <c:axId val="19193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92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95.29</c:v>
                </c:pt>
                <c:pt idx="1">
                  <c:v>90.85</c:v>
                </c:pt>
                <c:pt idx="2">
                  <c:v>92.68</c:v>
                </c:pt>
                <c:pt idx="3">
                  <c:v>94.62</c:v>
                </c:pt>
                <c:pt idx="4">
                  <c:v>96.35</c:v>
                </c:pt>
              </c:numCache>
            </c:numRef>
          </c:val>
          <c:extLst xmlns:c16r2="http://schemas.microsoft.com/office/drawing/2015/06/chart">
            <c:ext xmlns:c16="http://schemas.microsoft.com/office/drawing/2014/chart" uri="{C3380CC4-5D6E-409C-BE32-E72D297353CC}">
              <c16:uniqueId val="{00000000-211D-4CE9-87A4-C142A5E9CDFC}"/>
            </c:ext>
          </c:extLst>
        </c:ser>
        <c:dLbls>
          <c:showLegendKey val="0"/>
          <c:showVal val="0"/>
          <c:showCatName val="0"/>
          <c:showSerName val="0"/>
          <c:showPercent val="0"/>
          <c:showBubbleSize val="0"/>
        </c:dLbls>
        <c:gapWidth val="150"/>
        <c:axId val="192073088"/>
        <c:axId val="192087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73.83</c:v>
                </c:pt>
                <c:pt idx="1">
                  <c:v>73.69</c:v>
                </c:pt>
                <c:pt idx="2">
                  <c:v>73.28</c:v>
                </c:pt>
                <c:pt idx="3">
                  <c:v>72.42</c:v>
                </c:pt>
                <c:pt idx="4">
                  <c:v>73.069999999999993</c:v>
                </c:pt>
              </c:numCache>
            </c:numRef>
          </c:val>
          <c:smooth val="0"/>
          <c:extLst xmlns:c16r2="http://schemas.microsoft.com/office/drawing/2015/06/chart">
            <c:ext xmlns:c16="http://schemas.microsoft.com/office/drawing/2014/chart" uri="{C3380CC4-5D6E-409C-BE32-E72D297353CC}">
              <c16:uniqueId val="{00000001-211D-4CE9-87A4-C142A5E9CDFC}"/>
            </c:ext>
          </c:extLst>
        </c:ser>
        <c:dLbls>
          <c:showLegendKey val="0"/>
          <c:showVal val="0"/>
          <c:showCatName val="0"/>
          <c:showSerName val="0"/>
          <c:showPercent val="0"/>
          <c:showBubbleSize val="0"/>
        </c:dLbls>
        <c:marker val="1"/>
        <c:smooth val="0"/>
        <c:axId val="192073088"/>
        <c:axId val="192087552"/>
      </c:lineChart>
      <c:dateAx>
        <c:axId val="192073088"/>
        <c:scaling>
          <c:orientation val="minMax"/>
        </c:scaling>
        <c:delete val="1"/>
        <c:axPos val="b"/>
        <c:numFmt formatCode="ge" sourceLinked="1"/>
        <c:majorTickMark val="none"/>
        <c:minorTickMark val="none"/>
        <c:tickLblPos val="none"/>
        <c:crossAx val="192087552"/>
        <c:crosses val="autoZero"/>
        <c:auto val="1"/>
        <c:lblOffset val="100"/>
        <c:baseTimeUnit val="years"/>
      </c:dateAx>
      <c:valAx>
        <c:axId val="19208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07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92.81</c:v>
                </c:pt>
                <c:pt idx="1">
                  <c:v>96</c:v>
                </c:pt>
                <c:pt idx="2">
                  <c:v>98.46</c:v>
                </c:pt>
                <c:pt idx="3">
                  <c:v>95.71</c:v>
                </c:pt>
                <c:pt idx="4">
                  <c:v>128.88</c:v>
                </c:pt>
              </c:numCache>
            </c:numRef>
          </c:val>
          <c:extLst xmlns:c16r2="http://schemas.microsoft.com/office/drawing/2015/06/chart">
            <c:ext xmlns:c16="http://schemas.microsoft.com/office/drawing/2014/chart" uri="{C3380CC4-5D6E-409C-BE32-E72D297353CC}">
              <c16:uniqueId val="{00000000-CCB8-46D9-B389-17CA969E6A05}"/>
            </c:ext>
          </c:extLst>
        </c:ser>
        <c:dLbls>
          <c:showLegendKey val="0"/>
          <c:showVal val="0"/>
          <c:showCatName val="0"/>
          <c:showSerName val="0"/>
          <c:showPercent val="0"/>
          <c:showBubbleSize val="0"/>
        </c:dLbls>
        <c:gapWidth val="150"/>
        <c:axId val="199592192"/>
        <c:axId val="199615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75.87</c:v>
                </c:pt>
                <c:pt idx="1">
                  <c:v>76.27</c:v>
                </c:pt>
                <c:pt idx="2">
                  <c:v>77.56</c:v>
                </c:pt>
                <c:pt idx="3">
                  <c:v>78.510000000000005</c:v>
                </c:pt>
                <c:pt idx="4">
                  <c:v>77.91</c:v>
                </c:pt>
              </c:numCache>
            </c:numRef>
          </c:val>
          <c:smooth val="0"/>
          <c:extLst xmlns:c16r2="http://schemas.microsoft.com/office/drawing/2015/06/chart">
            <c:ext xmlns:c16="http://schemas.microsoft.com/office/drawing/2014/chart" uri="{C3380CC4-5D6E-409C-BE32-E72D297353CC}">
              <c16:uniqueId val="{00000001-CCB8-46D9-B389-17CA969E6A05}"/>
            </c:ext>
          </c:extLst>
        </c:ser>
        <c:dLbls>
          <c:showLegendKey val="0"/>
          <c:showVal val="0"/>
          <c:showCatName val="0"/>
          <c:showSerName val="0"/>
          <c:showPercent val="0"/>
          <c:showBubbleSize val="0"/>
        </c:dLbls>
        <c:marker val="1"/>
        <c:smooth val="0"/>
        <c:axId val="199592192"/>
        <c:axId val="199615232"/>
      </c:lineChart>
      <c:dateAx>
        <c:axId val="199592192"/>
        <c:scaling>
          <c:orientation val="minMax"/>
        </c:scaling>
        <c:delete val="1"/>
        <c:axPos val="b"/>
        <c:numFmt formatCode="ge" sourceLinked="1"/>
        <c:majorTickMark val="none"/>
        <c:minorTickMark val="none"/>
        <c:tickLblPos val="none"/>
        <c:crossAx val="199615232"/>
        <c:crosses val="autoZero"/>
        <c:auto val="1"/>
        <c:lblOffset val="100"/>
        <c:baseTimeUnit val="years"/>
      </c:dateAx>
      <c:valAx>
        <c:axId val="19961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59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57E-465B-8D4C-DA14F99F3A4B}"/>
            </c:ext>
          </c:extLst>
        </c:ser>
        <c:dLbls>
          <c:showLegendKey val="0"/>
          <c:showVal val="0"/>
          <c:showCatName val="0"/>
          <c:showSerName val="0"/>
          <c:showPercent val="0"/>
          <c:showBubbleSize val="0"/>
        </c:dLbls>
        <c:gapWidth val="150"/>
        <c:axId val="202804224"/>
        <c:axId val="20300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57E-465B-8D4C-DA14F99F3A4B}"/>
            </c:ext>
          </c:extLst>
        </c:ser>
        <c:dLbls>
          <c:showLegendKey val="0"/>
          <c:showVal val="0"/>
          <c:showCatName val="0"/>
          <c:showSerName val="0"/>
          <c:showPercent val="0"/>
          <c:showBubbleSize val="0"/>
        </c:dLbls>
        <c:marker val="1"/>
        <c:smooth val="0"/>
        <c:axId val="202804224"/>
        <c:axId val="203009408"/>
      </c:lineChart>
      <c:dateAx>
        <c:axId val="202804224"/>
        <c:scaling>
          <c:orientation val="minMax"/>
        </c:scaling>
        <c:delete val="1"/>
        <c:axPos val="b"/>
        <c:numFmt formatCode="ge" sourceLinked="1"/>
        <c:majorTickMark val="none"/>
        <c:minorTickMark val="none"/>
        <c:tickLblPos val="none"/>
        <c:crossAx val="203009408"/>
        <c:crosses val="autoZero"/>
        <c:auto val="1"/>
        <c:lblOffset val="100"/>
        <c:baseTimeUnit val="years"/>
      </c:dateAx>
      <c:valAx>
        <c:axId val="20300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80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E7D-4D5D-8E3B-25353B3C3A58}"/>
            </c:ext>
          </c:extLst>
        </c:ser>
        <c:dLbls>
          <c:showLegendKey val="0"/>
          <c:showVal val="0"/>
          <c:showCatName val="0"/>
          <c:showSerName val="0"/>
          <c:showPercent val="0"/>
          <c:showBubbleSize val="0"/>
        </c:dLbls>
        <c:gapWidth val="150"/>
        <c:axId val="205758464"/>
        <c:axId val="20576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E7D-4D5D-8E3B-25353B3C3A58}"/>
            </c:ext>
          </c:extLst>
        </c:ser>
        <c:dLbls>
          <c:showLegendKey val="0"/>
          <c:showVal val="0"/>
          <c:showCatName val="0"/>
          <c:showSerName val="0"/>
          <c:showPercent val="0"/>
          <c:showBubbleSize val="0"/>
        </c:dLbls>
        <c:marker val="1"/>
        <c:smooth val="0"/>
        <c:axId val="205758464"/>
        <c:axId val="205760384"/>
      </c:lineChart>
      <c:dateAx>
        <c:axId val="205758464"/>
        <c:scaling>
          <c:orientation val="minMax"/>
        </c:scaling>
        <c:delete val="1"/>
        <c:axPos val="b"/>
        <c:numFmt formatCode="ge" sourceLinked="1"/>
        <c:majorTickMark val="none"/>
        <c:minorTickMark val="none"/>
        <c:tickLblPos val="none"/>
        <c:crossAx val="205760384"/>
        <c:crosses val="autoZero"/>
        <c:auto val="1"/>
        <c:lblOffset val="100"/>
        <c:baseTimeUnit val="years"/>
      </c:dateAx>
      <c:valAx>
        <c:axId val="20576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75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031-4D6B-B16B-2ED97665A103}"/>
            </c:ext>
          </c:extLst>
        </c:ser>
        <c:dLbls>
          <c:showLegendKey val="0"/>
          <c:showVal val="0"/>
          <c:showCatName val="0"/>
          <c:showSerName val="0"/>
          <c:showPercent val="0"/>
          <c:showBubbleSize val="0"/>
        </c:dLbls>
        <c:gapWidth val="150"/>
        <c:axId val="227490816"/>
        <c:axId val="22756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031-4D6B-B16B-2ED97665A103}"/>
            </c:ext>
          </c:extLst>
        </c:ser>
        <c:dLbls>
          <c:showLegendKey val="0"/>
          <c:showVal val="0"/>
          <c:showCatName val="0"/>
          <c:showSerName val="0"/>
          <c:showPercent val="0"/>
          <c:showBubbleSize val="0"/>
        </c:dLbls>
        <c:marker val="1"/>
        <c:smooth val="0"/>
        <c:axId val="227490816"/>
        <c:axId val="227567488"/>
      </c:lineChart>
      <c:dateAx>
        <c:axId val="227490816"/>
        <c:scaling>
          <c:orientation val="minMax"/>
        </c:scaling>
        <c:delete val="1"/>
        <c:axPos val="b"/>
        <c:numFmt formatCode="ge" sourceLinked="1"/>
        <c:majorTickMark val="none"/>
        <c:minorTickMark val="none"/>
        <c:tickLblPos val="none"/>
        <c:crossAx val="227567488"/>
        <c:crosses val="autoZero"/>
        <c:auto val="1"/>
        <c:lblOffset val="100"/>
        <c:baseTimeUnit val="years"/>
      </c:dateAx>
      <c:valAx>
        <c:axId val="22756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49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B73-4596-8C96-B92D1893691B}"/>
            </c:ext>
          </c:extLst>
        </c:ser>
        <c:dLbls>
          <c:showLegendKey val="0"/>
          <c:showVal val="0"/>
          <c:showCatName val="0"/>
          <c:showSerName val="0"/>
          <c:showPercent val="0"/>
          <c:showBubbleSize val="0"/>
        </c:dLbls>
        <c:gapWidth val="150"/>
        <c:axId val="228309248"/>
        <c:axId val="18863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B73-4596-8C96-B92D1893691B}"/>
            </c:ext>
          </c:extLst>
        </c:ser>
        <c:dLbls>
          <c:showLegendKey val="0"/>
          <c:showVal val="0"/>
          <c:showCatName val="0"/>
          <c:showSerName val="0"/>
          <c:showPercent val="0"/>
          <c:showBubbleSize val="0"/>
        </c:dLbls>
        <c:marker val="1"/>
        <c:smooth val="0"/>
        <c:axId val="228309248"/>
        <c:axId val="188633088"/>
      </c:lineChart>
      <c:dateAx>
        <c:axId val="228309248"/>
        <c:scaling>
          <c:orientation val="minMax"/>
        </c:scaling>
        <c:delete val="1"/>
        <c:axPos val="b"/>
        <c:numFmt formatCode="ge" sourceLinked="1"/>
        <c:majorTickMark val="none"/>
        <c:minorTickMark val="none"/>
        <c:tickLblPos val="none"/>
        <c:crossAx val="188633088"/>
        <c:crosses val="autoZero"/>
        <c:auto val="1"/>
        <c:lblOffset val="100"/>
        <c:baseTimeUnit val="years"/>
      </c:dateAx>
      <c:valAx>
        <c:axId val="18863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30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388.86</c:v>
                </c:pt>
                <c:pt idx="1">
                  <c:v>364.04</c:v>
                </c:pt>
                <c:pt idx="2">
                  <c:v>333.46</c:v>
                </c:pt>
                <c:pt idx="3">
                  <c:v>285.14999999999998</c:v>
                </c:pt>
                <c:pt idx="4">
                  <c:v>230.25</c:v>
                </c:pt>
              </c:numCache>
            </c:numRef>
          </c:val>
          <c:extLst xmlns:c16r2="http://schemas.microsoft.com/office/drawing/2015/06/chart">
            <c:ext xmlns:c16="http://schemas.microsoft.com/office/drawing/2014/chart" uri="{C3380CC4-5D6E-409C-BE32-E72D297353CC}">
              <c16:uniqueId val="{00000000-7A3D-4345-9874-9BF8DD4E9A42}"/>
            </c:ext>
          </c:extLst>
        </c:ser>
        <c:dLbls>
          <c:showLegendKey val="0"/>
          <c:showVal val="0"/>
          <c:showCatName val="0"/>
          <c:showSerName val="0"/>
          <c:showPercent val="0"/>
          <c:showBubbleSize val="0"/>
        </c:dLbls>
        <c:gapWidth val="150"/>
        <c:axId val="188643200"/>
        <c:axId val="188665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1125.69</c:v>
                </c:pt>
                <c:pt idx="1">
                  <c:v>1134.67</c:v>
                </c:pt>
                <c:pt idx="2">
                  <c:v>1144.79</c:v>
                </c:pt>
                <c:pt idx="3">
                  <c:v>1061.58</c:v>
                </c:pt>
                <c:pt idx="4">
                  <c:v>1007.7</c:v>
                </c:pt>
              </c:numCache>
            </c:numRef>
          </c:val>
          <c:smooth val="0"/>
          <c:extLst xmlns:c16r2="http://schemas.microsoft.com/office/drawing/2015/06/chart">
            <c:ext xmlns:c16="http://schemas.microsoft.com/office/drawing/2014/chart" uri="{C3380CC4-5D6E-409C-BE32-E72D297353CC}">
              <c16:uniqueId val="{00000001-7A3D-4345-9874-9BF8DD4E9A42}"/>
            </c:ext>
          </c:extLst>
        </c:ser>
        <c:dLbls>
          <c:showLegendKey val="0"/>
          <c:showVal val="0"/>
          <c:showCatName val="0"/>
          <c:showSerName val="0"/>
          <c:showPercent val="0"/>
          <c:showBubbleSize val="0"/>
        </c:dLbls>
        <c:marker val="1"/>
        <c:smooth val="0"/>
        <c:axId val="188643200"/>
        <c:axId val="188665856"/>
      </c:lineChart>
      <c:dateAx>
        <c:axId val="188643200"/>
        <c:scaling>
          <c:orientation val="minMax"/>
        </c:scaling>
        <c:delete val="1"/>
        <c:axPos val="b"/>
        <c:numFmt formatCode="ge" sourceLinked="1"/>
        <c:majorTickMark val="none"/>
        <c:minorTickMark val="none"/>
        <c:tickLblPos val="none"/>
        <c:crossAx val="188665856"/>
        <c:crosses val="autoZero"/>
        <c:auto val="1"/>
        <c:lblOffset val="100"/>
        <c:baseTimeUnit val="years"/>
      </c:dateAx>
      <c:valAx>
        <c:axId val="18866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64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90.4</c:v>
                </c:pt>
                <c:pt idx="1">
                  <c:v>94.79</c:v>
                </c:pt>
                <c:pt idx="2">
                  <c:v>94.81</c:v>
                </c:pt>
                <c:pt idx="3">
                  <c:v>94.75</c:v>
                </c:pt>
                <c:pt idx="4">
                  <c:v>103.42</c:v>
                </c:pt>
              </c:numCache>
            </c:numRef>
          </c:val>
          <c:extLst xmlns:c16r2="http://schemas.microsoft.com/office/drawing/2015/06/chart">
            <c:ext xmlns:c16="http://schemas.microsoft.com/office/drawing/2014/chart" uri="{C3380CC4-5D6E-409C-BE32-E72D297353CC}">
              <c16:uniqueId val="{00000000-09A9-41F4-8F29-56536CE10704}"/>
            </c:ext>
          </c:extLst>
        </c:ser>
        <c:dLbls>
          <c:showLegendKey val="0"/>
          <c:showVal val="0"/>
          <c:showCatName val="0"/>
          <c:showSerName val="0"/>
          <c:showPercent val="0"/>
          <c:showBubbleSize val="0"/>
        </c:dLbls>
        <c:gapWidth val="150"/>
        <c:axId val="188754176"/>
        <c:axId val="188776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46.48</c:v>
                </c:pt>
                <c:pt idx="1">
                  <c:v>40.6</c:v>
                </c:pt>
                <c:pt idx="2">
                  <c:v>56.04</c:v>
                </c:pt>
                <c:pt idx="3">
                  <c:v>58.52</c:v>
                </c:pt>
                <c:pt idx="4">
                  <c:v>59.22</c:v>
                </c:pt>
              </c:numCache>
            </c:numRef>
          </c:val>
          <c:smooth val="0"/>
          <c:extLst xmlns:c16r2="http://schemas.microsoft.com/office/drawing/2015/06/chart">
            <c:ext xmlns:c16="http://schemas.microsoft.com/office/drawing/2014/chart" uri="{C3380CC4-5D6E-409C-BE32-E72D297353CC}">
              <c16:uniqueId val="{00000001-09A9-41F4-8F29-56536CE10704}"/>
            </c:ext>
          </c:extLst>
        </c:ser>
        <c:dLbls>
          <c:showLegendKey val="0"/>
          <c:showVal val="0"/>
          <c:showCatName val="0"/>
          <c:showSerName val="0"/>
          <c:showPercent val="0"/>
          <c:showBubbleSize val="0"/>
        </c:dLbls>
        <c:marker val="1"/>
        <c:smooth val="0"/>
        <c:axId val="188754176"/>
        <c:axId val="188776832"/>
      </c:lineChart>
      <c:dateAx>
        <c:axId val="188754176"/>
        <c:scaling>
          <c:orientation val="minMax"/>
        </c:scaling>
        <c:delete val="1"/>
        <c:axPos val="b"/>
        <c:numFmt formatCode="ge" sourceLinked="1"/>
        <c:majorTickMark val="none"/>
        <c:minorTickMark val="none"/>
        <c:tickLblPos val="none"/>
        <c:crossAx val="188776832"/>
        <c:crosses val="autoZero"/>
        <c:auto val="1"/>
        <c:lblOffset val="100"/>
        <c:baseTimeUnit val="years"/>
      </c:dateAx>
      <c:valAx>
        <c:axId val="18877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75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163.47</c:v>
                </c:pt>
                <c:pt idx="1">
                  <c:v>157.07</c:v>
                </c:pt>
                <c:pt idx="2">
                  <c:v>157.09</c:v>
                </c:pt>
                <c:pt idx="3">
                  <c:v>163.51</c:v>
                </c:pt>
                <c:pt idx="4">
                  <c:v>160.01</c:v>
                </c:pt>
              </c:numCache>
            </c:numRef>
          </c:val>
          <c:extLst xmlns:c16r2="http://schemas.microsoft.com/office/drawing/2015/06/chart">
            <c:ext xmlns:c16="http://schemas.microsoft.com/office/drawing/2014/chart" uri="{C3380CC4-5D6E-409C-BE32-E72D297353CC}">
              <c16:uniqueId val="{00000000-5127-496D-BBCE-40B6F81FF969}"/>
            </c:ext>
          </c:extLst>
        </c:ser>
        <c:dLbls>
          <c:showLegendKey val="0"/>
          <c:showVal val="0"/>
          <c:showCatName val="0"/>
          <c:showSerName val="0"/>
          <c:showPercent val="0"/>
          <c:showBubbleSize val="0"/>
        </c:dLbls>
        <c:gapWidth val="150"/>
        <c:axId val="188791424"/>
        <c:axId val="191890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376.61</c:v>
                </c:pt>
                <c:pt idx="1">
                  <c:v>440.03</c:v>
                </c:pt>
                <c:pt idx="2">
                  <c:v>304.35000000000002</c:v>
                </c:pt>
                <c:pt idx="3">
                  <c:v>296.3</c:v>
                </c:pt>
                <c:pt idx="4">
                  <c:v>292.89999999999998</c:v>
                </c:pt>
              </c:numCache>
            </c:numRef>
          </c:val>
          <c:smooth val="0"/>
          <c:extLst xmlns:c16r2="http://schemas.microsoft.com/office/drawing/2015/06/chart">
            <c:ext xmlns:c16="http://schemas.microsoft.com/office/drawing/2014/chart" uri="{C3380CC4-5D6E-409C-BE32-E72D297353CC}">
              <c16:uniqueId val="{00000001-5127-496D-BBCE-40B6F81FF969}"/>
            </c:ext>
          </c:extLst>
        </c:ser>
        <c:dLbls>
          <c:showLegendKey val="0"/>
          <c:showVal val="0"/>
          <c:showCatName val="0"/>
          <c:showSerName val="0"/>
          <c:showPercent val="0"/>
          <c:showBubbleSize val="0"/>
        </c:dLbls>
        <c:marker val="1"/>
        <c:smooth val="0"/>
        <c:axId val="188791424"/>
        <c:axId val="191890176"/>
      </c:lineChart>
      <c:dateAx>
        <c:axId val="188791424"/>
        <c:scaling>
          <c:orientation val="minMax"/>
        </c:scaling>
        <c:delete val="1"/>
        <c:axPos val="b"/>
        <c:numFmt formatCode="ge" sourceLinked="1"/>
        <c:majorTickMark val="none"/>
        <c:minorTickMark val="none"/>
        <c:tickLblPos val="none"/>
        <c:crossAx val="191890176"/>
        <c:crosses val="autoZero"/>
        <c:auto val="1"/>
        <c:lblOffset val="100"/>
        <c:baseTimeUnit val="years"/>
      </c:dateAx>
      <c:valAx>
        <c:axId val="19189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79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京都府　井手町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D3</v>
      </c>
      <c r="X8" s="49"/>
      <c r="Y8" s="49"/>
      <c r="Z8" s="49"/>
      <c r="AA8" s="49"/>
      <c r="AB8" s="49"/>
      <c r="AC8" s="49"/>
      <c r="AD8" s="49" t="str">
        <f>データ!$M$6</f>
        <v>非設置</v>
      </c>
      <c r="AE8" s="49"/>
      <c r="AF8" s="49"/>
      <c r="AG8" s="49"/>
      <c r="AH8" s="49"/>
      <c r="AI8" s="49"/>
      <c r="AJ8" s="49"/>
      <c r="AK8" s="2"/>
      <c r="AL8" s="50">
        <f>データ!$R$6</f>
        <v>7492</v>
      </c>
      <c r="AM8" s="50"/>
      <c r="AN8" s="50"/>
      <c r="AO8" s="50"/>
      <c r="AP8" s="50"/>
      <c r="AQ8" s="50"/>
      <c r="AR8" s="50"/>
      <c r="AS8" s="50"/>
      <c r="AT8" s="46">
        <f>データ!$S$6</f>
        <v>18.04</v>
      </c>
      <c r="AU8" s="46"/>
      <c r="AV8" s="46"/>
      <c r="AW8" s="46"/>
      <c r="AX8" s="46"/>
      <c r="AY8" s="46"/>
      <c r="AZ8" s="46"/>
      <c r="BA8" s="46"/>
      <c r="BB8" s="46">
        <f>データ!$T$6</f>
        <v>415.3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29.54</v>
      </c>
      <c r="Q10" s="46"/>
      <c r="R10" s="46"/>
      <c r="S10" s="46"/>
      <c r="T10" s="46"/>
      <c r="U10" s="46"/>
      <c r="V10" s="46"/>
      <c r="W10" s="50">
        <f>データ!$Q$6</f>
        <v>2814</v>
      </c>
      <c r="X10" s="50"/>
      <c r="Y10" s="50"/>
      <c r="Z10" s="50"/>
      <c r="AA10" s="50"/>
      <c r="AB10" s="50"/>
      <c r="AC10" s="50"/>
      <c r="AD10" s="2"/>
      <c r="AE10" s="2"/>
      <c r="AF10" s="2"/>
      <c r="AG10" s="2"/>
      <c r="AH10" s="2"/>
      <c r="AI10" s="2"/>
      <c r="AJ10" s="2"/>
      <c r="AK10" s="2"/>
      <c r="AL10" s="50">
        <f>データ!$U$6</f>
        <v>2199</v>
      </c>
      <c r="AM10" s="50"/>
      <c r="AN10" s="50"/>
      <c r="AO10" s="50"/>
      <c r="AP10" s="50"/>
      <c r="AQ10" s="50"/>
      <c r="AR10" s="50"/>
      <c r="AS10" s="50"/>
      <c r="AT10" s="46">
        <f>データ!$V$6</f>
        <v>0.56999999999999995</v>
      </c>
      <c r="AU10" s="46"/>
      <c r="AV10" s="46"/>
      <c r="AW10" s="46"/>
      <c r="AX10" s="46"/>
      <c r="AY10" s="46"/>
      <c r="AZ10" s="46"/>
      <c r="BA10" s="46"/>
      <c r="BB10" s="46">
        <f>データ!$W$6</f>
        <v>3857.89</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110</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108</v>
      </c>
      <c r="BM47" s="62"/>
      <c r="BN47" s="62"/>
      <c r="BO47" s="62"/>
      <c r="BP47" s="62"/>
      <c r="BQ47" s="62"/>
      <c r="BR47" s="62"/>
      <c r="BS47" s="62"/>
      <c r="BT47" s="62"/>
      <c r="BU47" s="62"/>
      <c r="BV47" s="62"/>
      <c r="BW47" s="62"/>
      <c r="BX47" s="62"/>
      <c r="BY47" s="62"/>
      <c r="BZ47" s="6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109</v>
      </c>
      <c r="BM66" s="62"/>
      <c r="BN66" s="62"/>
      <c r="BO66" s="62"/>
      <c r="BP66" s="62"/>
      <c r="BQ66" s="62"/>
      <c r="BR66" s="62"/>
      <c r="BS66" s="62"/>
      <c r="BT66" s="62"/>
      <c r="BU66" s="62"/>
      <c r="BV66" s="62"/>
      <c r="BW66" s="62"/>
      <c r="BX66" s="62"/>
      <c r="BY66" s="62"/>
      <c r="BZ66" s="6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41</v>
      </c>
      <c r="N85" s="27" t="s">
        <v>41</v>
      </c>
      <c r="O85" s="27" t="str">
        <f>データ!EN6</f>
        <v>【0.54】</v>
      </c>
    </row>
  </sheetData>
  <sheetProtection algorithmName="SHA-512" hashValue="h/cBEbMFRXmX9cCNDmEqgAY280ahS7WdPIKNJ5nReJCU1ewfLq5lfoothhIYGwMAcpInKqZmIuzZUi92L8G3Qw==" saltValue="gJ2uv7ryQD0X3SUOin63f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6" t="s">
        <v>51</v>
      </c>
      <c r="I3" s="77"/>
      <c r="J3" s="77"/>
      <c r="K3" s="77"/>
      <c r="L3" s="77"/>
      <c r="M3" s="77"/>
      <c r="N3" s="77"/>
      <c r="O3" s="77"/>
      <c r="P3" s="77"/>
      <c r="Q3" s="77"/>
      <c r="R3" s="77"/>
      <c r="S3" s="77"/>
      <c r="T3" s="77"/>
      <c r="U3" s="77"/>
      <c r="V3" s="77"/>
      <c r="W3" s="78"/>
      <c r="X3" s="82" t="s">
        <v>52</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53</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54</v>
      </c>
      <c r="B4" s="31"/>
      <c r="C4" s="31"/>
      <c r="D4" s="31"/>
      <c r="E4" s="31"/>
      <c r="F4" s="31"/>
      <c r="G4" s="31"/>
      <c r="H4" s="79"/>
      <c r="I4" s="80"/>
      <c r="J4" s="80"/>
      <c r="K4" s="80"/>
      <c r="L4" s="80"/>
      <c r="M4" s="80"/>
      <c r="N4" s="80"/>
      <c r="O4" s="80"/>
      <c r="P4" s="80"/>
      <c r="Q4" s="80"/>
      <c r="R4" s="80"/>
      <c r="S4" s="80"/>
      <c r="T4" s="80"/>
      <c r="U4" s="80"/>
      <c r="V4" s="80"/>
      <c r="W4" s="81"/>
      <c r="X4" s="75" t="s">
        <v>55</v>
      </c>
      <c r="Y4" s="75"/>
      <c r="Z4" s="75"/>
      <c r="AA4" s="75"/>
      <c r="AB4" s="75"/>
      <c r="AC4" s="75"/>
      <c r="AD4" s="75"/>
      <c r="AE4" s="75"/>
      <c r="AF4" s="75"/>
      <c r="AG4" s="75"/>
      <c r="AH4" s="75"/>
      <c r="AI4" s="75" t="s">
        <v>56</v>
      </c>
      <c r="AJ4" s="75"/>
      <c r="AK4" s="75"/>
      <c r="AL4" s="75"/>
      <c r="AM4" s="75"/>
      <c r="AN4" s="75"/>
      <c r="AO4" s="75"/>
      <c r="AP4" s="75"/>
      <c r="AQ4" s="75"/>
      <c r="AR4" s="75"/>
      <c r="AS4" s="75"/>
      <c r="AT4" s="75" t="s">
        <v>57</v>
      </c>
      <c r="AU4" s="75"/>
      <c r="AV4" s="75"/>
      <c r="AW4" s="75"/>
      <c r="AX4" s="75"/>
      <c r="AY4" s="75"/>
      <c r="AZ4" s="75"/>
      <c r="BA4" s="75"/>
      <c r="BB4" s="75"/>
      <c r="BC4" s="75"/>
      <c r="BD4" s="75"/>
      <c r="BE4" s="75" t="s">
        <v>58</v>
      </c>
      <c r="BF4" s="75"/>
      <c r="BG4" s="75"/>
      <c r="BH4" s="75"/>
      <c r="BI4" s="75"/>
      <c r="BJ4" s="75"/>
      <c r="BK4" s="75"/>
      <c r="BL4" s="75"/>
      <c r="BM4" s="75"/>
      <c r="BN4" s="75"/>
      <c r="BO4" s="75"/>
      <c r="BP4" s="75" t="s">
        <v>59</v>
      </c>
      <c r="BQ4" s="75"/>
      <c r="BR4" s="75"/>
      <c r="BS4" s="75"/>
      <c r="BT4" s="75"/>
      <c r="BU4" s="75"/>
      <c r="BV4" s="75"/>
      <c r="BW4" s="75"/>
      <c r="BX4" s="75"/>
      <c r="BY4" s="75"/>
      <c r="BZ4" s="75"/>
      <c r="CA4" s="75" t="s">
        <v>60</v>
      </c>
      <c r="CB4" s="75"/>
      <c r="CC4" s="75"/>
      <c r="CD4" s="75"/>
      <c r="CE4" s="75"/>
      <c r="CF4" s="75"/>
      <c r="CG4" s="75"/>
      <c r="CH4" s="75"/>
      <c r="CI4" s="75"/>
      <c r="CJ4" s="75"/>
      <c r="CK4" s="75"/>
      <c r="CL4" s="75" t="s">
        <v>61</v>
      </c>
      <c r="CM4" s="75"/>
      <c r="CN4" s="75"/>
      <c r="CO4" s="75"/>
      <c r="CP4" s="75"/>
      <c r="CQ4" s="75"/>
      <c r="CR4" s="75"/>
      <c r="CS4" s="75"/>
      <c r="CT4" s="75"/>
      <c r="CU4" s="75"/>
      <c r="CV4" s="75"/>
      <c r="CW4" s="75" t="s">
        <v>62</v>
      </c>
      <c r="CX4" s="75"/>
      <c r="CY4" s="75"/>
      <c r="CZ4" s="75"/>
      <c r="DA4" s="75"/>
      <c r="DB4" s="75"/>
      <c r="DC4" s="75"/>
      <c r="DD4" s="75"/>
      <c r="DE4" s="75"/>
      <c r="DF4" s="75"/>
      <c r="DG4" s="75"/>
      <c r="DH4" s="75" t="s">
        <v>63</v>
      </c>
      <c r="DI4" s="75"/>
      <c r="DJ4" s="75"/>
      <c r="DK4" s="75"/>
      <c r="DL4" s="75"/>
      <c r="DM4" s="75"/>
      <c r="DN4" s="75"/>
      <c r="DO4" s="75"/>
      <c r="DP4" s="75"/>
      <c r="DQ4" s="75"/>
      <c r="DR4" s="75"/>
      <c r="DS4" s="75" t="s">
        <v>64</v>
      </c>
      <c r="DT4" s="75"/>
      <c r="DU4" s="75"/>
      <c r="DV4" s="75"/>
      <c r="DW4" s="75"/>
      <c r="DX4" s="75"/>
      <c r="DY4" s="75"/>
      <c r="DZ4" s="75"/>
      <c r="EA4" s="75"/>
      <c r="EB4" s="75"/>
      <c r="EC4" s="75"/>
      <c r="ED4" s="75" t="s">
        <v>65</v>
      </c>
      <c r="EE4" s="75"/>
      <c r="EF4" s="75"/>
      <c r="EG4" s="75"/>
      <c r="EH4" s="75"/>
      <c r="EI4" s="75"/>
      <c r="EJ4" s="75"/>
      <c r="EK4" s="75"/>
      <c r="EL4" s="75"/>
      <c r="EM4" s="75"/>
      <c r="EN4" s="75"/>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2018</v>
      </c>
      <c r="C6" s="34">
        <f t="shared" ref="C6:W6" si="3">C7</f>
        <v>263435</v>
      </c>
      <c r="D6" s="34">
        <f t="shared" si="3"/>
        <v>47</v>
      </c>
      <c r="E6" s="34">
        <f t="shared" si="3"/>
        <v>1</v>
      </c>
      <c r="F6" s="34">
        <f t="shared" si="3"/>
        <v>0</v>
      </c>
      <c r="G6" s="34">
        <f t="shared" si="3"/>
        <v>0</v>
      </c>
      <c r="H6" s="34" t="str">
        <f t="shared" si="3"/>
        <v>京都府　井手町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29.54</v>
      </c>
      <c r="Q6" s="35">
        <f t="shared" si="3"/>
        <v>2814</v>
      </c>
      <c r="R6" s="35">
        <f t="shared" si="3"/>
        <v>7492</v>
      </c>
      <c r="S6" s="35">
        <f t="shared" si="3"/>
        <v>18.04</v>
      </c>
      <c r="T6" s="35">
        <f t="shared" si="3"/>
        <v>415.3</v>
      </c>
      <c r="U6" s="35">
        <f t="shared" si="3"/>
        <v>2199</v>
      </c>
      <c r="V6" s="35">
        <f t="shared" si="3"/>
        <v>0.56999999999999995</v>
      </c>
      <c r="W6" s="35">
        <f t="shared" si="3"/>
        <v>3857.89</v>
      </c>
      <c r="X6" s="36">
        <f>IF(X7="",NA(),X7)</f>
        <v>92.81</v>
      </c>
      <c r="Y6" s="36">
        <f t="shared" ref="Y6:AG6" si="4">IF(Y7="",NA(),Y7)</f>
        <v>96</v>
      </c>
      <c r="Z6" s="36">
        <f t="shared" si="4"/>
        <v>98.46</v>
      </c>
      <c r="AA6" s="36">
        <f t="shared" si="4"/>
        <v>95.71</v>
      </c>
      <c r="AB6" s="36">
        <f t="shared" si="4"/>
        <v>128.88</v>
      </c>
      <c r="AC6" s="36">
        <f t="shared" si="4"/>
        <v>75.87</v>
      </c>
      <c r="AD6" s="36">
        <f t="shared" si="4"/>
        <v>76.27</v>
      </c>
      <c r="AE6" s="36">
        <f t="shared" si="4"/>
        <v>77.56</v>
      </c>
      <c r="AF6" s="36">
        <f t="shared" si="4"/>
        <v>78.510000000000005</v>
      </c>
      <c r="AG6" s="36">
        <f t="shared" si="4"/>
        <v>77.91</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388.86</v>
      </c>
      <c r="BF6" s="36">
        <f t="shared" ref="BF6:BN6" si="7">IF(BF7="",NA(),BF7)</f>
        <v>364.04</v>
      </c>
      <c r="BG6" s="36">
        <f t="shared" si="7"/>
        <v>333.46</v>
      </c>
      <c r="BH6" s="36">
        <f t="shared" si="7"/>
        <v>285.14999999999998</v>
      </c>
      <c r="BI6" s="36">
        <f t="shared" si="7"/>
        <v>230.25</v>
      </c>
      <c r="BJ6" s="36">
        <f t="shared" si="7"/>
        <v>1125.69</v>
      </c>
      <c r="BK6" s="36">
        <f t="shared" si="7"/>
        <v>1134.67</v>
      </c>
      <c r="BL6" s="36">
        <f t="shared" si="7"/>
        <v>1144.79</v>
      </c>
      <c r="BM6" s="36">
        <f t="shared" si="7"/>
        <v>1061.58</v>
      </c>
      <c r="BN6" s="36">
        <f t="shared" si="7"/>
        <v>1007.7</v>
      </c>
      <c r="BO6" s="35" t="str">
        <f>IF(BO7="","",IF(BO7="-","【-】","【"&amp;SUBSTITUTE(TEXT(BO7,"#,##0.00"),"-","△")&amp;"】"))</f>
        <v>【1,074.14】</v>
      </c>
      <c r="BP6" s="36">
        <f>IF(BP7="",NA(),BP7)</f>
        <v>90.4</v>
      </c>
      <c r="BQ6" s="36">
        <f t="shared" ref="BQ6:BY6" si="8">IF(BQ7="",NA(),BQ7)</f>
        <v>94.79</v>
      </c>
      <c r="BR6" s="36">
        <f t="shared" si="8"/>
        <v>94.81</v>
      </c>
      <c r="BS6" s="36">
        <f t="shared" si="8"/>
        <v>94.75</v>
      </c>
      <c r="BT6" s="36">
        <f t="shared" si="8"/>
        <v>103.42</v>
      </c>
      <c r="BU6" s="36">
        <f t="shared" si="8"/>
        <v>46.48</v>
      </c>
      <c r="BV6" s="36">
        <f t="shared" si="8"/>
        <v>40.6</v>
      </c>
      <c r="BW6" s="36">
        <f t="shared" si="8"/>
        <v>56.04</v>
      </c>
      <c r="BX6" s="36">
        <f t="shared" si="8"/>
        <v>58.52</v>
      </c>
      <c r="BY6" s="36">
        <f t="shared" si="8"/>
        <v>59.22</v>
      </c>
      <c r="BZ6" s="35" t="str">
        <f>IF(BZ7="","",IF(BZ7="-","【-】","【"&amp;SUBSTITUTE(TEXT(BZ7,"#,##0.00"),"-","△")&amp;"】"))</f>
        <v>【54.36】</v>
      </c>
      <c r="CA6" s="36">
        <f>IF(CA7="",NA(),CA7)</f>
        <v>163.47</v>
      </c>
      <c r="CB6" s="36">
        <f t="shared" ref="CB6:CJ6" si="9">IF(CB7="",NA(),CB7)</f>
        <v>157.07</v>
      </c>
      <c r="CC6" s="36">
        <f t="shared" si="9"/>
        <v>157.09</v>
      </c>
      <c r="CD6" s="36">
        <f t="shared" si="9"/>
        <v>163.51</v>
      </c>
      <c r="CE6" s="36">
        <f t="shared" si="9"/>
        <v>160.01</v>
      </c>
      <c r="CF6" s="36">
        <f t="shared" si="9"/>
        <v>376.61</v>
      </c>
      <c r="CG6" s="36">
        <f t="shared" si="9"/>
        <v>440.03</v>
      </c>
      <c r="CH6" s="36">
        <f t="shared" si="9"/>
        <v>304.35000000000002</v>
      </c>
      <c r="CI6" s="36">
        <f t="shared" si="9"/>
        <v>296.3</v>
      </c>
      <c r="CJ6" s="36">
        <f t="shared" si="9"/>
        <v>292.89999999999998</v>
      </c>
      <c r="CK6" s="35" t="str">
        <f>IF(CK7="","",IF(CK7="-","【-】","【"&amp;SUBSTITUTE(TEXT(CK7,"#,##0.00"),"-","△")&amp;"】"))</f>
        <v>【296.40】</v>
      </c>
      <c r="CL6" s="36">
        <f>IF(CL7="",NA(),CL7)</f>
        <v>49.54</v>
      </c>
      <c r="CM6" s="36">
        <f t="shared" ref="CM6:CU6" si="10">IF(CM7="",NA(),CM7)</f>
        <v>49.95</v>
      </c>
      <c r="CN6" s="36">
        <f t="shared" si="10"/>
        <v>48.01</v>
      </c>
      <c r="CO6" s="36">
        <f t="shared" si="10"/>
        <v>46.49</v>
      </c>
      <c r="CP6" s="36">
        <f t="shared" si="10"/>
        <v>45.35</v>
      </c>
      <c r="CQ6" s="36">
        <f t="shared" si="10"/>
        <v>57.43</v>
      </c>
      <c r="CR6" s="36">
        <f t="shared" si="10"/>
        <v>57.29</v>
      </c>
      <c r="CS6" s="36">
        <f t="shared" si="10"/>
        <v>55.9</v>
      </c>
      <c r="CT6" s="36">
        <f t="shared" si="10"/>
        <v>57.3</v>
      </c>
      <c r="CU6" s="36">
        <f t="shared" si="10"/>
        <v>56.76</v>
      </c>
      <c r="CV6" s="35" t="str">
        <f>IF(CV7="","",IF(CV7="-","【-】","【"&amp;SUBSTITUTE(TEXT(CV7,"#,##0.00"),"-","△")&amp;"】"))</f>
        <v>【55.95】</v>
      </c>
      <c r="CW6" s="36">
        <f>IF(CW7="",NA(),CW7)</f>
        <v>95.29</v>
      </c>
      <c r="CX6" s="36">
        <f t="shared" ref="CX6:DF6" si="11">IF(CX7="",NA(),CX7)</f>
        <v>90.85</v>
      </c>
      <c r="CY6" s="36">
        <f t="shared" si="11"/>
        <v>92.68</v>
      </c>
      <c r="CZ6" s="36">
        <f t="shared" si="11"/>
        <v>94.62</v>
      </c>
      <c r="DA6" s="36">
        <f t="shared" si="11"/>
        <v>96.35</v>
      </c>
      <c r="DB6" s="36">
        <f t="shared" si="11"/>
        <v>73.83</v>
      </c>
      <c r="DC6" s="36">
        <f t="shared" si="11"/>
        <v>73.69</v>
      </c>
      <c r="DD6" s="36">
        <f t="shared" si="11"/>
        <v>73.28</v>
      </c>
      <c r="DE6" s="36">
        <f t="shared" si="11"/>
        <v>72.42</v>
      </c>
      <c r="DF6" s="36">
        <f t="shared" si="11"/>
        <v>73.069999999999993</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0.69</v>
      </c>
      <c r="EJ6" s="36">
        <f t="shared" si="14"/>
        <v>0.65</v>
      </c>
      <c r="EK6" s="36">
        <f t="shared" si="14"/>
        <v>0.53</v>
      </c>
      <c r="EL6" s="36">
        <f t="shared" si="14"/>
        <v>0.72</v>
      </c>
      <c r="EM6" s="36">
        <f t="shared" si="14"/>
        <v>0.53</v>
      </c>
      <c r="EN6" s="35" t="str">
        <f>IF(EN7="","",IF(EN7="-","【-】","【"&amp;SUBSTITUTE(TEXT(EN7,"#,##0.00"),"-","△")&amp;"】"))</f>
        <v>【0.54】</v>
      </c>
    </row>
    <row r="7" spans="1:144" s="37" customFormat="1" x14ac:dyDescent="0.15">
      <c r="A7" s="29"/>
      <c r="B7" s="38">
        <v>2018</v>
      </c>
      <c r="C7" s="38">
        <v>263435</v>
      </c>
      <c r="D7" s="38">
        <v>47</v>
      </c>
      <c r="E7" s="38">
        <v>1</v>
      </c>
      <c r="F7" s="38">
        <v>0</v>
      </c>
      <c r="G7" s="38">
        <v>0</v>
      </c>
      <c r="H7" s="38" t="s">
        <v>95</v>
      </c>
      <c r="I7" s="38" t="s">
        <v>96</v>
      </c>
      <c r="J7" s="38" t="s">
        <v>97</v>
      </c>
      <c r="K7" s="38" t="s">
        <v>98</v>
      </c>
      <c r="L7" s="38" t="s">
        <v>99</v>
      </c>
      <c r="M7" s="38" t="s">
        <v>100</v>
      </c>
      <c r="N7" s="39" t="s">
        <v>101</v>
      </c>
      <c r="O7" s="39" t="s">
        <v>102</v>
      </c>
      <c r="P7" s="39">
        <v>29.54</v>
      </c>
      <c r="Q7" s="39">
        <v>2814</v>
      </c>
      <c r="R7" s="39">
        <v>7492</v>
      </c>
      <c r="S7" s="39">
        <v>18.04</v>
      </c>
      <c r="T7" s="39">
        <v>415.3</v>
      </c>
      <c r="U7" s="39">
        <v>2199</v>
      </c>
      <c r="V7" s="39">
        <v>0.56999999999999995</v>
      </c>
      <c r="W7" s="39">
        <v>3857.89</v>
      </c>
      <c r="X7" s="39">
        <v>92.81</v>
      </c>
      <c r="Y7" s="39">
        <v>96</v>
      </c>
      <c r="Z7" s="39">
        <v>98.46</v>
      </c>
      <c r="AA7" s="39">
        <v>95.71</v>
      </c>
      <c r="AB7" s="39">
        <v>128.88</v>
      </c>
      <c r="AC7" s="39">
        <v>75.87</v>
      </c>
      <c r="AD7" s="39">
        <v>76.27</v>
      </c>
      <c r="AE7" s="39">
        <v>77.56</v>
      </c>
      <c r="AF7" s="39">
        <v>78.510000000000005</v>
      </c>
      <c r="AG7" s="39">
        <v>77.91</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388.86</v>
      </c>
      <c r="BF7" s="39">
        <v>364.04</v>
      </c>
      <c r="BG7" s="39">
        <v>333.46</v>
      </c>
      <c r="BH7" s="39">
        <v>285.14999999999998</v>
      </c>
      <c r="BI7" s="39">
        <v>230.25</v>
      </c>
      <c r="BJ7" s="39">
        <v>1125.69</v>
      </c>
      <c r="BK7" s="39">
        <v>1134.67</v>
      </c>
      <c r="BL7" s="39">
        <v>1144.79</v>
      </c>
      <c r="BM7" s="39">
        <v>1061.58</v>
      </c>
      <c r="BN7" s="39">
        <v>1007.7</v>
      </c>
      <c r="BO7" s="39">
        <v>1074.1400000000001</v>
      </c>
      <c r="BP7" s="39">
        <v>90.4</v>
      </c>
      <c r="BQ7" s="39">
        <v>94.79</v>
      </c>
      <c r="BR7" s="39">
        <v>94.81</v>
      </c>
      <c r="BS7" s="39">
        <v>94.75</v>
      </c>
      <c r="BT7" s="39">
        <v>103.42</v>
      </c>
      <c r="BU7" s="39">
        <v>46.48</v>
      </c>
      <c r="BV7" s="39">
        <v>40.6</v>
      </c>
      <c r="BW7" s="39">
        <v>56.04</v>
      </c>
      <c r="BX7" s="39">
        <v>58.52</v>
      </c>
      <c r="BY7" s="39">
        <v>59.22</v>
      </c>
      <c r="BZ7" s="39">
        <v>54.36</v>
      </c>
      <c r="CA7" s="39">
        <v>163.47</v>
      </c>
      <c r="CB7" s="39">
        <v>157.07</v>
      </c>
      <c r="CC7" s="39">
        <v>157.09</v>
      </c>
      <c r="CD7" s="39">
        <v>163.51</v>
      </c>
      <c r="CE7" s="39">
        <v>160.01</v>
      </c>
      <c r="CF7" s="39">
        <v>376.61</v>
      </c>
      <c r="CG7" s="39">
        <v>440.03</v>
      </c>
      <c r="CH7" s="39">
        <v>304.35000000000002</v>
      </c>
      <c r="CI7" s="39">
        <v>296.3</v>
      </c>
      <c r="CJ7" s="39">
        <v>292.89999999999998</v>
      </c>
      <c r="CK7" s="39">
        <v>296.39999999999998</v>
      </c>
      <c r="CL7" s="39">
        <v>49.54</v>
      </c>
      <c r="CM7" s="39">
        <v>49.95</v>
      </c>
      <c r="CN7" s="39">
        <v>48.01</v>
      </c>
      <c r="CO7" s="39">
        <v>46.49</v>
      </c>
      <c r="CP7" s="39">
        <v>45.35</v>
      </c>
      <c r="CQ7" s="39">
        <v>57.43</v>
      </c>
      <c r="CR7" s="39">
        <v>57.29</v>
      </c>
      <c r="CS7" s="39">
        <v>55.9</v>
      </c>
      <c r="CT7" s="39">
        <v>57.3</v>
      </c>
      <c r="CU7" s="39">
        <v>56.76</v>
      </c>
      <c r="CV7" s="39">
        <v>55.95</v>
      </c>
      <c r="CW7" s="39">
        <v>95.29</v>
      </c>
      <c r="CX7" s="39">
        <v>90.85</v>
      </c>
      <c r="CY7" s="39">
        <v>92.68</v>
      </c>
      <c r="CZ7" s="39">
        <v>94.62</v>
      </c>
      <c r="DA7" s="39">
        <v>96.35</v>
      </c>
      <c r="DB7" s="39">
        <v>73.83</v>
      </c>
      <c r="DC7" s="39">
        <v>73.69</v>
      </c>
      <c r="DD7" s="39">
        <v>73.28</v>
      </c>
      <c r="DE7" s="39">
        <v>72.42</v>
      </c>
      <c r="DF7" s="39">
        <v>73.069999999999993</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0.69</v>
      </c>
      <c r="EJ7" s="39">
        <v>0.65</v>
      </c>
      <c r="EK7" s="39">
        <v>0.53</v>
      </c>
      <c r="EL7" s="39">
        <v>0.72</v>
      </c>
      <c r="EM7" s="39">
        <v>0.53</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cp:lastPrinted>2020-02-13T06:30:32Z</cp:lastPrinted>
  <dcterms:modified xsi:type="dcterms:W3CDTF">2020-02-14T01:26:53Z</dcterms:modified>
</cp:coreProperties>
</file>