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GzkOmQ7Rlsm4BpCIDj6d70i2gcIAy0kC9X4PkRg1xMi2BXwc4RxU8ySqcrwQEkxO1vaq4cgMlv/K0fpV5lrnA==" workbookSaltValue="h2hJo/LcDTD/EsvfYkeXd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<sst xmlns:r="http://schemas.openxmlformats.org/officeDocument/2006/relationships" xmlns="http://schemas.openxmlformats.org/spreadsheetml/2006/main" count="107" uniqueCount="107">
  <si>
    <t>経営比較分析表（平成30年度決算）</t>
  </si>
  <si>
    <t>業務名</t>
    <rPh sb="2" eb="3">
      <t>メイ</t>
    </rPh>
    <phoneticPr fontId="1"/>
  </si>
  <si>
    <t>事業名</t>
  </si>
  <si>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</si>
  <si>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</si>
  <si>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</si>
  <si>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</si>
  <si>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</si>
  <si>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</si>
  <si>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</si>
  <si>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</si>
  <si>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</si>
  <si>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</si>
  <si>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</si>
  <si>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</si>
  <si>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</si>
  <si>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</si>
  <si>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</si>
  <si>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</si>
  <si>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当該団体値（当該値）</t>
    <rPh sb="2" eb="4">
      <t>ダンタイ</t>
    </rPh>
    <phoneticPr fontId="1"/>
  </si>
  <si>
    <t>資金不足比率(％)</t>
  </si>
  <si>
    <t>自己資本構成比率(％)</t>
  </si>
  <si>
    <t>業務CD</t>
    <rPh sb="0" eb="2">
      <t>ギョウム</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</si>
  <si>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</si>
  <si>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1. 経営の健全性・効率性</t>
  </si>
  <si>
    <t>普及率(％)</t>
  </si>
  <si>
    <t>②管路経年化率(％)</t>
    <rPh sb="1" eb="3">
      <t>カンロ</t>
    </rPh>
    <rPh sb="3" eb="6">
      <t>ケイネンカ</t>
    </rPh>
    <rPh sb="6" eb="7">
      <t>リツ</t>
    </rPh>
    <phoneticPr fontId="1"/>
  </si>
  <si>
    <r>
      <t>1か月20ｍ</t>
    </r>
    <r>
      <rPr>
        <b/>
        <vertAlign val="superscript"/>
        <sz val="12"/>
        <color theme="1"/>
        <rFont val="ＭＳ ゴシック"/>
      </rPr>
      <t>3</t>
    </r>
    <r>
      <rPr>
        <b/>
        <sz val="11"/>
        <color theme="1"/>
        <rFont val="ＭＳ ゴシック"/>
      </rPr>
      <t>当たり家庭料金(円)</t>
    </r>
  </si>
  <si>
    <t>1⑥</t>
  </si>
  <si>
    <t>－</t>
  </si>
  <si>
    <t>業種CD</t>
    <rPh sb="0" eb="2">
      <t>ギョウシュ</t>
    </rPh>
    <phoneticPr fontId="1"/>
  </si>
  <si>
    <t>②累積欠損金比率(％)</t>
  </si>
  <si>
    <t>平成30年度全国平均</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</si>
  <si>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</si>
  <si>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</si>
  <si>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老朽化の状況について</t>
  </si>
  <si>
    <t>1②</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</si>
  <si>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</si>
  <si>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</si>
  <si>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</si>
  <si>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</si>
  <si>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</si>
  <si>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</si>
  <si>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</si>
  <si>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</si>
  <si>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</si>
  <si>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</si>
  <si>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</si>
  <si>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</si>
  <si>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1⑧</t>
  </si>
  <si>
    <t>2①</t>
  </si>
  <si>
    <t>水道事業(法適用)</t>
    <rPh sb="0" eb="2">
      <t>スイドウ</t>
    </rPh>
    <rPh sb="2" eb="4">
      <t>ジギョウ</t>
    </rPh>
    <rPh sb="5" eb="6">
      <t>ホウ</t>
    </rPh>
    <rPh sb="6" eb="8">
      <t>テキヨウ</t>
    </rPh>
    <phoneticPr fontId="1"/>
  </si>
  <si>
    <t>項番</t>
    <rPh sb="0" eb="2">
      <t>コウバン</t>
    </rPh>
    <phoneticPr fontId="1"/>
  </si>
  <si>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</si>
  <si>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</si>
  <si>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</si>
  <si>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</si>
  <si>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</si>
  <si>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</si>
  <si>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</si>
  <si>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</si>
  <si>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</si>
  <si>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</si>
  <si>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</si>
  <si>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</si>
  <si>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</si>
  <si>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</si>
  <si>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</si>
  <si>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</si>
  <si>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</si>
  <si>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</si>
  <si>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</si>
  <si>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</si>
  <si>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</si>
  <si>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</si>
  <si>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</si>
  <si>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</si>
  <si>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</si>
  <si>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</si>
  <si>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</si>
  <si>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</si>
  <si>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</si>
  <si>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</si>
  <si>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</si>
  <si>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</si>
  <si>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</si>
  <si>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</si>
  <si>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</si>
  <si>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</si>
  <si>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</si>
  <si>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</si>
  <si>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</si>
  <si>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京都府　久御山町</t>
  </si>
  <si>
    <t>法適用</t>
  </si>
  <si>
    <t>水道事業</t>
  </si>
  <si>
    <t>末端給水事業</t>
  </si>
  <si>
    <t>A6</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</si>
  <si>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</si>
  <si>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</si>
  <si>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</si>
  <si>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</si>
  <si>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</si>
  <si>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</si>
  <si>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</si>
  <si>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有形固定資産減価償却率が年々上昇を続けているが、平成30年度でも44.00％と、依然、類似団体平均値より低い数値となっており、有形固定資産全体で、類似団体と比較しても計画的に更新が行えていると言える。
また、管路経年化率は17.37％と、類似団体平均値より高い数値となってはいるが、平成30年度の管路更新率は2.55％と高く、その結果、管路経年化率は前年度より減少しており、更新を進めることができている。</t>
    <rPh sb="0" eb="2">
      <t>ユウケイ</t>
    </rPh>
    <rPh sb="2" eb="6">
      <t>コテイシサン</t>
    </rPh>
    <rPh sb="6" eb="8">
      <t>ゲンカ</t>
    </rPh>
    <rPh sb="8" eb="11">
      <t>ショウキャクリツ</t>
    </rPh>
    <rPh sb="12" eb="14">
      <t>ネンネン</t>
    </rPh>
    <rPh sb="14" eb="16">
      <t>ジョウショウ</t>
    </rPh>
    <rPh sb="17" eb="18">
      <t>ツヅ</t>
    </rPh>
    <rPh sb="24" eb="26">
      <t>ヘイセイ</t>
    </rPh>
    <rPh sb="28" eb="30">
      <t>ネンド</t>
    </rPh>
    <rPh sb="40" eb="42">
      <t>イゼン</t>
    </rPh>
    <rPh sb="43" eb="45">
      <t>ルイジ</t>
    </rPh>
    <rPh sb="45" eb="47">
      <t>ダンタイ</t>
    </rPh>
    <rPh sb="47" eb="49">
      <t>ヘイキン</t>
    </rPh>
    <rPh sb="49" eb="50">
      <t>チ</t>
    </rPh>
    <rPh sb="52" eb="53">
      <t>ヒク</t>
    </rPh>
    <rPh sb="54" eb="56">
      <t>スウチ</t>
    </rPh>
    <rPh sb="63" eb="65">
      <t>ユウケイ</t>
    </rPh>
    <rPh sb="65" eb="69">
      <t>コテイシサン</t>
    </rPh>
    <rPh sb="69" eb="71">
      <t>ゼンタイ</t>
    </rPh>
    <rPh sb="73" eb="75">
      <t>ルイジ</t>
    </rPh>
    <rPh sb="75" eb="77">
      <t>ダンタイ</t>
    </rPh>
    <rPh sb="78" eb="80">
      <t>ヒカク</t>
    </rPh>
    <rPh sb="83" eb="85">
      <t>ケイカク</t>
    </rPh>
    <rPh sb="85" eb="86">
      <t>テキ</t>
    </rPh>
    <rPh sb="87" eb="89">
      <t>コウシン</t>
    </rPh>
    <rPh sb="90" eb="91">
      <t>オコナ</t>
    </rPh>
    <rPh sb="96" eb="97">
      <t>イ</t>
    </rPh>
    <rPh sb="104" eb="106">
      <t>カンロ</t>
    </rPh>
    <rPh sb="106" eb="109">
      <t>ケイネンカ</t>
    </rPh>
    <rPh sb="109" eb="110">
      <t>リツ</t>
    </rPh>
    <rPh sb="119" eb="121">
      <t>ルイジ</t>
    </rPh>
    <rPh sb="121" eb="123">
      <t>ダンタイ</t>
    </rPh>
    <rPh sb="123" eb="126">
      <t>ヘイキンチ</t>
    </rPh>
    <rPh sb="128" eb="129">
      <t>タカ</t>
    </rPh>
    <rPh sb="130" eb="132">
      <t>スウチ</t>
    </rPh>
    <rPh sb="141" eb="143">
      <t>ヘイセイ</t>
    </rPh>
    <rPh sb="145" eb="147">
      <t>ネンド</t>
    </rPh>
    <rPh sb="148" eb="150">
      <t>カンロ</t>
    </rPh>
    <rPh sb="150" eb="152">
      <t>コウシン</t>
    </rPh>
    <rPh sb="152" eb="153">
      <t>リツ</t>
    </rPh>
    <rPh sb="160" eb="161">
      <t>タカ</t>
    </rPh>
    <rPh sb="165" eb="167">
      <t>ケッカ</t>
    </rPh>
    <rPh sb="168" eb="170">
      <t>カンロ</t>
    </rPh>
    <rPh sb="170" eb="173">
      <t>ケイネンカ</t>
    </rPh>
    <rPh sb="173" eb="174">
      <t>リツ</t>
    </rPh>
    <rPh sb="175" eb="178">
      <t>ゼンネンド</t>
    </rPh>
    <rPh sb="180" eb="182">
      <t>ゲンショウ</t>
    </rPh>
    <rPh sb="187" eb="189">
      <t>コウシン</t>
    </rPh>
    <rPh sb="190" eb="191">
      <t>スス</t>
    </rPh>
    <phoneticPr fontId="1"/>
  </si>
  <si>
    <t>平成30年度の経常収支比率は、91.43％と100％を大きく下回っており、類似団体平均値が概ね110％程度で推移していることと比較しても、非常に低い数値となっている。また、平成29年度に引き続き、２年連続の経常赤字となっており、その結果、累積欠損金を計上することとなった。
料金回収率でも82.06％と依然100％を大きく下回っており、給水に係る費用を料金収入で賄えておらず、過去５年間を見ても同様に100％を大きく下回り続けている。
流動比率では、収支均衡が図れていない状況の中、重要給水施設配水管の耐震化事業等を進めているため、資金が減少を続けており、平成30年度では類似団体平均値を下回るまで低下することとなった。
施設利用率が42.17％と低く、類似団体平均値を下回る結果となっているが、その一方で、有収率は97.40％と、類似団体平均値と比較しても高い水準を維持しており、高い割合で施設の稼働状況が収益に反映されていると言える。</t>
    <rPh sb="0" eb="2">
      <t>ヘイセイ</t>
    </rPh>
    <rPh sb="4" eb="6">
      <t>ネンド</t>
    </rPh>
    <rPh sb="7" eb="9">
      <t>ケイジョウ</t>
    </rPh>
    <rPh sb="9" eb="11">
      <t>シュウシ</t>
    </rPh>
    <rPh sb="11" eb="13">
      <t>ヒリツ</t>
    </rPh>
    <rPh sb="27" eb="28">
      <t>オオ</t>
    </rPh>
    <rPh sb="30" eb="32">
      <t>シタマワ</t>
    </rPh>
    <rPh sb="99" eb="100">
      <t>ネン</t>
    </rPh>
    <rPh sb="100" eb="102">
      <t>レンゾク</t>
    </rPh>
    <rPh sb="116" eb="118">
      <t>ケッカ</t>
    </rPh>
    <rPh sb="119" eb="121">
      <t>ルイセキ</t>
    </rPh>
    <rPh sb="121" eb="124">
      <t>ケッソンキン</t>
    </rPh>
    <rPh sb="125" eb="127">
      <t>ケイジョウ</t>
    </rPh>
    <rPh sb="137" eb="139">
      <t>リョウキン</t>
    </rPh>
    <rPh sb="139" eb="142">
      <t>カイシュウリツ</t>
    </rPh>
    <rPh sb="151" eb="153">
      <t>イゼン</t>
    </rPh>
    <rPh sb="158" eb="159">
      <t>オオ</t>
    </rPh>
    <rPh sb="161" eb="163">
      <t>シタマワ</t>
    </rPh>
    <rPh sb="168" eb="170">
      <t>キュウスイ</t>
    </rPh>
    <rPh sb="171" eb="172">
      <t>カカ</t>
    </rPh>
    <rPh sb="173" eb="175">
      <t>ヒヨウ</t>
    </rPh>
    <rPh sb="176" eb="178">
      <t>リョウキン</t>
    </rPh>
    <rPh sb="178" eb="180">
      <t>シュウニュウ</t>
    </rPh>
    <rPh sb="181" eb="182">
      <t>マカナ</t>
    </rPh>
    <rPh sb="188" eb="190">
      <t>カコ</t>
    </rPh>
    <rPh sb="191" eb="193">
      <t>ネンカン</t>
    </rPh>
    <rPh sb="194" eb="195">
      <t>ミ</t>
    </rPh>
    <rPh sb="197" eb="199">
      <t>ドウヨウ</t>
    </rPh>
    <rPh sb="205" eb="206">
      <t>オオ</t>
    </rPh>
    <rPh sb="208" eb="210">
      <t>シタマワ</t>
    </rPh>
    <rPh sb="211" eb="212">
      <t>ツヅ</t>
    </rPh>
    <rPh sb="218" eb="220">
      <t>リュウドウ</t>
    </rPh>
    <rPh sb="220" eb="222">
      <t>ヒリツ</t>
    </rPh>
    <rPh sb="225" eb="227">
      <t>シュウシ</t>
    </rPh>
    <rPh sb="227" eb="229">
      <t>キンコウ</t>
    </rPh>
    <rPh sb="230" eb="231">
      <t>ハカ</t>
    </rPh>
    <rPh sb="236" eb="238">
      <t>ジョウキョウ</t>
    </rPh>
    <rPh sb="239" eb="240">
      <t>ナカ</t>
    </rPh>
    <rPh sb="241" eb="243">
      <t>ジュウヨウ</t>
    </rPh>
    <rPh sb="243" eb="245">
      <t>キュウスイ</t>
    </rPh>
    <rPh sb="245" eb="247">
      <t>シセツ</t>
    </rPh>
    <rPh sb="247" eb="249">
      <t>ハイスイ</t>
    </rPh>
    <rPh sb="249" eb="250">
      <t>カン</t>
    </rPh>
    <rPh sb="251" eb="254">
      <t>タイシンカ</t>
    </rPh>
    <rPh sb="254" eb="256">
      <t>ジギョウ</t>
    </rPh>
    <rPh sb="256" eb="257">
      <t>トウ</t>
    </rPh>
    <rPh sb="258" eb="259">
      <t>スス</t>
    </rPh>
    <rPh sb="266" eb="268">
      <t>シキン</t>
    </rPh>
    <rPh sb="269" eb="271">
      <t>ゲンショウ</t>
    </rPh>
    <rPh sb="272" eb="273">
      <t>ツヅ</t>
    </rPh>
    <rPh sb="278" eb="280">
      <t>ヘイセイ</t>
    </rPh>
    <rPh sb="282" eb="284">
      <t>ネンド</t>
    </rPh>
    <rPh sb="286" eb="288">
      <t>ルイジ</t>
    </rPh>
    <rPh sb="288" eb="290">
      <t>ダンタイ</t>
    </rPh>
    <rPh sb="290" eb="293">
      <t>ヘイキンチ</t>
    </rPh>
    <rPh sb="294" eb="295">
      <t>シタ</t>
    </rPh>
    <rPh sb="295" eb="296">
      <t>マワ</t>
    </rPh>
    <rPh sb="299" eb="301">
      <t>テイカ</t>
    </rPh>
    <rPh sb="311" eb="313">
      <t>シセツ</t>
    </rPh>
    <rPh sb="313" eb="316">
      <t>リヨウリツ</t>
    </rPh>
    <rPh sb="324" eb="325">
      <t>ヒク</t>
    </rPh>
    <rPh sb="327" eb="329">
      <t>ルイジ</t>
    </rPh>
    <rPh sb="329" eb="331">
      <t>ダンタイ</t>
    </rPh>
    <rPh sb="331" eb="334">
      <t>ヘイキンチ</t>
    </rPh>
    <rPh sb="335" eb="337">
      <t>シタマワ</t>
    </rPh>
    <rPh sb="338" eb="340">
      <t>ケッカ</t>
    </rPh>
    <rPh sb="350" eb="352">
      <t>イッポウ</t>
    </rPh>
    <rPh sb="354" eb="356">
      <t>ユウシュウ</t>
    </rPh>
    <rPh sb="356" eb="357">
      <t>リツ</t>
    </rPh>
    <rPh sb="366" eb="368">
      <t>ルイジ</t>
    </rPh>
    <rPh sb="368" eb="370">
      <t>ダンタイ</t>
    </rPh>
    <rPh sb="370" eb="373">
      <t>ヘイキンチ</t>
    </rPh>
    <rPh sb="374" eb="376">
      <t>ヒカク</t>
    </rPh>
    <rPh sb="379" eb="380">
      <t>タカ</t>
    </rPh>
    <rPh sb="381" eb="383">
      <t>スイジュン</t>
    </rPh>
    <rPh sb="384" eb="386">
      <t>イジ</t>
    </rPh>
    <rPh sb="391" eb="392">
      <t>タカ</t>
    </rPh>
    <rPh sb="393" eb="395">
      <t>ワリアイ</t>
    </rPh>
    <rPh sb="396" eb="398">
      <t>シセツ</t>
    </rPh>
    <rPh sb="399" eb="401">
      <t>カドウ</t>
    </rPh>
    <rPh sb="401" eb="403">
      <t>ジョウキョウ</t>
    </rPh>
    <rPh sb="404" eb="406">
      <t>シュウエキ</t>
    </rPh>
    <rPh sb="407" eb="409">
      <t>ハンエイ</t>
    </rPh>
    <rPh sb="415" eb="416">
      <t>イ</t>
    </rPh>
    <phoneticPr fontId="1"/>
  </si>
  <si>
    <t>近年、人口の減少や節水意識の定着、大口使用者の地下水利用の拡大などの影響により、給水量が減少傾向にある中、平成30年度は大きな赤字となり、累積欠損金を計上することとなった。また、料金回収率が常に100％を下回っている状態であることからも、非常に厳しい経営状況であることがわかる。
固定資産については、平成25年度に浄水場の耐震補強改修は完了し、現在は、重要給水施設配水管耐震化事業及び鉛製給水管改修事業を進めている。
経営状況の改善と今後の更新事業に必要な財源の確保を図るため、平成30年度に中長期的な経営の基本計画となる経営戦略を策定し、令和元年度には料金体系の見直しを実施したが、今後も引き続き経営状況の検証、見直しを継続して実施する必要がある。</t>
    <rPh sb="0" eb="2">
      <t>キンネン</t>
    </rPh>
    <rPh sb="3" eb="5">
      <t>ジンコウ</t>
    </rPh>
    <rPh sb="6" eb="8">
      <t>ゲンショウ</t>
    </rPh>
    <rPh sb="9" eb="11">
      <t>セッスイ</t>
    </rPh>
    <rPh sb="11" eb="13">
      <t>イシキ</t>
    </rPh>
    <rPh sb="14" eb="16">
      <t>テイチャク</t>
    </rPh>
    <rPh sb="17" eb="19">
      <t>オオグチ</t>
    </rPh>
    <rPh sb="19" eb="22">
      <t>シヨウシャ</t>
    </rPh>
    <rPh sb="23" eb="26">
      <t>チカスイ</t>
    </rPh>
    <rPh sb="26" eb="28">
      <t>リヨウ</t>
    </rPh>
    <rPh sb="29" eb="31">
      <t>カクダイ</t>
    </rPh>
    <rPh sb="34" eb="36">
      <t>エイキョウ</t>
    </rPh>
    <rPh sb="40" eb="43">
      <t>キュウスイリョウ</t>
    </rPh>
    <rPh sb="44" eb="46">
      <t>ゲンショウ</t>
    </rPh>
    <rPh sb="46" eb="48">
      <t>ケイコウ</t>
    </rPh>
    <rPh sb="51" eb="52">
      <t>ナカ</t>
    </rPh>
    <rPh sb="53" eb="55">
      <t>ヘイセイ</t>
    </rPh>
    <rPh sb="57" eb="59">
      <t>ネンド</t>
    </rPh>
    <rPh sb="60" eb="61">
      <t>オオ</t>
    </rPh>
    <rPh sb="63" eb="65">
      <t>アカジ</t>
    </rPh>
    <rPh sb="69" eb="71">
      <t>ルイセキ</t>
    </rPh>
    <rPh sb="71" eb="74">
      <t>ケッソンキン</t>
    </rPh>
    <rPh sb="75" eb="77">
      <t>ケイジョウ</t>
    </rPh>
    <rPh sb="89" eb="91">
      <t>リョウキン</t>
    </rPh>
    <rPh sb="91" eb="94">
      <t>カイシュウリツ</t>
    </rPh>
    <rPh sb="95" eb="96">
      <t>ツネ</t>
    </rPh>
    <rPh sb="102" eb="104">
      <t>シタマワ</t>
    </rPh>
    <rPh sb="108" eb="110">
      <t>ジョウタイ</t>
    </rPh>
    <rPh sb="119" eb="121">
      <t>ヒジョウ</t>
    </rPh>
    <rPh sb="122" eb="123">
      <t>キビ</t>
    </rPh>
    <rPh sb="125" eb="127">
      <t>ケイエイ</t>
    </rPh>
    <rPh sb="127" eb="129">
      <t>ジョウキョウ</t>
    </rPh>
    <rPh sb="140" eb="144">
      <t>コテイシサン</t>
    </rPh>
    <rPh sb="150" eb="152">
      <t>ヘイセイ</t>
    </rPh>
    <rPh sb="154" eb="156">
      <t>ネンド</t>
    </rPh>
    <rPh sb="157" eb="160">
      <t>ジョウスイジョウ</t>
    </rPh>
    <rPh sb="161" eb="163">
      <t>タイシン</t>
    </rPh>
    <rPh sb="163" eb="165">
      <t>ホキョウ</t>
    </rPh>
    <rPh sb="165" eb="167">
      <t>カイシュウ</t>
    </rPh>
    <rPh sb="168" eb="170">
      <t>カンリョウ</t>
    </rPh>
    <rPh sb="172" eb="174">
      <t>ゲンザイ</t>
    </rPh>
    <rPh sb="176" eb="178">
      <t>ジュウヨウ</t>
    </rPh>
    <rPh sb="178" eb="180">
      <t>キュウスイ</t>
    </rPh>
    <rPh sb="180" eb="182">
      <t>シセツ</t>
    </rPh>
    <rPh sb="182" eb="185">
      <t>ハイスイカン</t>
    </rPh>
    <rPh sb="185" eb="188">
      <t>タイシンカ</t>
    </rPh>
    <rPh sb="188" eb="190">
      <t>ジギョウ</t>
    </rPh>
    <rPh sb="190" eb="191">
      <t>オヨ</t>
    </rPh>
    <rPh sb="192" eb="194">
      <t>ナマリセイ</t>
    </rPh>
    <rPh sb="194" eb="197">
      <t>キュウスイカン</t>
    </rPh>
    <rPh sb="197" eb="199">
      <t>カイシュウ</t>
    </rPh>
    <rPh sb="199" eb="201">
      <t>ジギョウ</t>
    </rPh>
    <rPh sb="202" eb="203">
      <t>スス</t>
    </rPh>
    <rPh sb="209" eb="211">
      <t>ケイエイ</t>
    </rPh>
    <rPh sb="211" eb="213">
      <t>ジョウキョウ</t>
    </rPh>
    <rPh sb="214" eb="216">
      <t>カイゼン</t>
    </rPh>
    <rPh sb="217" eb="219">
      <t>コンゴ</t>
    </rPh>
    <rPh sb="220" eb="222">
      <t>コウシン</t>
    </rPh>
    <rPh sb="222" eb="224">
      <t>ジギョウ</t>
    </rPh>
    <rPh sb="225" eb="227">
      <t>ヒツヨウ</t>
    </rPh>
    <rPh sb="228" eb="230">
      <t>ザイゲン</t>
    </rPh>
    <rPh sb="231" eb="233">
      <t>カクホ</t>
    </rPh>
    <rPh sb="234" eb="235">
      <t>ハカ</t>
    </rPh>
    <rPh sb="239" eb="241">
      <t>ヘイセイ</t>
    </rPh>
    <rPh sb="243" eb="245">
      <t>ネンド</t>
    </rPh>
    <rPh sb="246" eb="250">
      <t>チュウチョウキテキ</t>
    </rPh>
    <rPh sb="251" eb="253">
      <t>ケイエイ</t>
    </rPh>
    <rPh sb="254" eb="256">
      <t>キホン</t>
    </rPh>
    <rPh sb="256" eb="258">
      <t>ケイカク</t>
    </rPh>
    <rPh sb="261" eb="263">
      <t>ケイエイ</t>
    </rPh>
    <rPh sb="263" eb="265">
      <t>センリャク</t>
    </rPh>
    <rPh sb="266" eb="268">
      <t>サクテイ</t>
    </rPh>
    <rPh sb="270" eb="272">
      <t>レイワ</t>
    </rPh>
    <rPh sb="272" eb="275">
      <t>ガンネンド</t>
    </rPh>
    <rPh sb="277" eb="279">
      <t>リョウキン</t>
    </rPh>
    <rPh sb="279" eb="281">
      <t>タイケイ</t>
    </rPh>
    <rPh sb="282" eb="284">
      <t>ミナオ</t>
    </rPh>
    <rPh sb="286" eb="288">
      <t>ジッシ</t>
    </rPh>
    <rPh sb="292" eb="294">
      <t>コンゴ</t>
    </rPh>
    <rPh sb="295" eb="296">
      <t>ヒ</t>
    </rPh>
    <rPh sb="297" eb="298">
      <t>ツヅ</t>
    </rPh>
    <rPh sb="299" eb="301">
      <t>ケイエイ</t>
    </rPh>
    <rPh sb="301" eb="303">
      <t>ジョウキョウ</t>
    </rPh>
    <rPh sb="304" eb="306">
      <t>ケンショウ</t>
    </rPh>
    <rPh sb="307" eb="309">
      <t>ミナオ</t>
    </rPh>
    <rPh sb="311" eb="313">
      <t>ケイゾク</t>
    </rPh>
    <rPh sb="315" eb="317">
      <t>ジッシ</t>
    </rPh>
    <rPh sb="319" eb="321">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</si>
</sst>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2.76</c:v>
                </c:pt>
                <c:pt idx="1">
                  <c:v>1.96</c:v>
                </c:pt>
                <c:pt idx="2">
                  <c:v>0.71</c:v>
                </c:pt>
                <c:pt idx="3">
                  <c:v>0.78</c:v>
                </c:pt>
                <c:pt idx="4">
                  <c:v>2.5499999999999998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0.66</c:v>
                </c:pt>
                <c:pt idx="1">
                  <c:v>0.99</c:v>
                </c:pt>
                <c:pt idx="2">
                  <c:v>0.71</c:v>
                </c:pt>
                <c:pt idx="3">
                  <c:v>0.54</c:v>
                </c:pt>
                <c:pt idx="4">
                  <c:v>0.5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103.61</c:v>
                </c:pt>
                <c:pt idx="1">
                  <c:v>101.83</c:v>
                </c:pt>
                <c:pt idx="2">
                  <c:v>100.28</c:v>
                </c:pt>
                <c:pt idx="3">
                  <c:v>99.46</c:v>
                </c:pt>
                <c:pt idx="4">
                  <c:v>91.43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110.01</c:v>
                </c:pt>
                <c:pt idx="1">
                  <c:v>111.21</c:v>
                </c:pt>
                <c:pt idx="2">
                  <c:v>111.71</c:v>
                </c:pt>
                <c:pt idx="3">
                  <c:v>110.05</c:v>
                </c:pt>
                <c:pt idx="4">
                  <c:v>108.87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41.15</c:v>
                </c:pt>
                <c:pt idx="1">
                  <c:v>41.17</c:v>
                </c:pt>
                <c:pt idx="2">
                  <c:v>42.42</c:v>
                </c:pt>
                <c:pt idx="3">
                  <c:v>43.27</c:v>
                </c:pt>
                <c:pt idx="4">
                  <c:v>44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46.66</c:v>
                </c:pt>
                <c:pt idx="1">
                  <c:v>47.46</c:v>
                </c:pt>
                <c:pt idx="2">
                  <c:v>48.49</c:v>
                </c:pt>
                <c:pt idx="3">
                  <c:v>48.05</c:v>
                </c:pt>
                <c:pt idx="4">
                  <c:v>48.87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2.4500000000000002</c:v>
                </c:pt>
                <c:pt idx="1">
                  <c:v>14.59</c:v>
                </c:pt>
                <c:pt idx="2">
                  <c:v>16.260000000000002</c:v>
                </c:pt>
                <c:pt idx="3">
                  <c:v>18.91</c:v>
                </c:pt>
                <c:pt idx="4">
                  <c:v>17.37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9.85</c:v>
                </c:pt>
                <c:pt idx="1">
                  <c:v>9.7100000000000009</c:v>
                </c:pt>
                <c:pt idx="2">
                  <c:v>12.79</c:v>
                </c:pt>
                <c:pt idx="3">
                  <c:v>13.39</c:v>
                </c:pt>
                <c:pt idx="4">
                  <c:v>14.85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formatCode="#,##0.00;&quot;△&quot;#,##0.00;&quot;-&quot;">
                  <c:v>1.91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2.8</c:v>
                </c:pt>
                <c:pt idx="1">
                  <c:v>1.9300000000000002</c:v>
                </c:pt>
                <c:pt idx="2">
                  <c:v>1.72</c:v>
                </c:pt>
                <c:pt idx="3">
                  <c:v>2.64</c:v>
                </c:pt>
                <c:pt idx="4">
                  <c:v>3.16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468.24</c:v>
                </c:pt>
                <c:pt idx="1">
                  <c:v>416.24</c:v>
                </c:pt>
                <c:pt idx="2">
                  <c:v>382.16</c:v>
                </c:pt>
                <c:pt idx="3">
                  <c:v>374.03</c:v>
                </c:pt>
                <c:pt idx="4">
                  <c:v>276.25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381.53</c:v>
                </c:pt>
                <c:pt idx="1">
                  <c:v>391.54</c:v>
                </c:pt>
                <c:pt idx="2">
                  <c:v>384.34</c:v>
                </c:pt>
                <c:pt idx="3">
                  <c:v>359.47</c:v>
                </c:pt>
                <c:pt idx="4">
                  <c:v>369.69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209.24</c:v>
                </c:pt>
                <c:pt idx="1">
                  <c:v>219.2</c:v>
                </c:pt>
                <c:pt idx="2">
                  <c:v>213.59</c:v>
                </c:pt>
                <c:pt idx="3">
                  <c:v>216.54</c:v>
                </c:pt>
                <c:pt idx="4">
                  <c:v>224.74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393.27</c:v>
                </c:pt>
                <c:pt idx="1">
                  <c:v>386.97</c:v>
                </c:pt>
                <c:pt idx="2">
                  <c:v>380.58</c:v>
                </c:pt>
                <c:pt idx="3">
                  <c:v>401.79</c:v>
                </c:pt>
                <c:pt idx="4">
                  <c:v>402.99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88.34</c:v>
                </c:pt>
                <c:pt idx="1">
                  <c:v>87.95</c:v>
                </c:pt>
                <c:pt idx="2">
                  <c:v>84.06</c:v>
                </c:pt>
                <c:pt idx="3">
                  <c:v>84.51</c:v>
                </c:pt>
                <c:pt idx="4">
                  <c:v>82.06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100.47</c:v>
                </c:pt>
                <c:pt idx="1">
                  <c:v>101.72</c:v>
                </c:pt>
                <c:pt idx="2">
                  <c:v>102.38</c:v>
                </c:pt>
                <c:pt idx="3">
                  <c:v>100.12</c:v>
                </c:pt>
                <c:pt idx="4">
                  <c:v>98.66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166.32</c:v>
                </c:pt>
                <c:pt idx="1">
                  <c:v>167.29</c:v>
                </c:pt>
                <c:pt idx="2">
                  <c:v>175.3</c:v>
                </c:pt>
                <c:pt idx="3">
                  <c:v>173.62</c:v>
                </c:pt>
                <c:pt idx="4">
                  <c:v>178.86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169.82</c:v>
                </c:pt>
                <c:pt idx="1">
                  <c:v>168.2</c:v>
                </c:pt>
                <c:pt idx="2">
                  <c:v>168.67</c:v>
                </c:pt>
                <c:pt idx="3">
                  <c:v>174.97</c:v>
                </c:pt>
                <c:pt idx="4">
                  <c:v>178.59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45.05</c:v>
                </c:pt>
                <c:pt idx="1">
                  <c:v>44.54</c:v>
                </c:pt>
                <c:pt idx="2">
                  <c:v>45.28</c:v>
                </c:pt>
                <c:pt idx="3">
                  <c:v>42.3</c:v>
                </c:pt>
                <c:pt idx="4">
                  <c:v>42.17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55.13</c:v>
                </c:pt>
                <c:pt idx="1">
                  <c:v>54.77</c:v>
                </c:pt>
                <c:pt idx="2">
                  <c:v>54.92</c:v>
                </c:pt>
                <c:pt idx="3">
                  <c:v>55.63</c:v>
                </c:pt>
                <c:pt idx="4">
                  <c:v>55.03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93.28</c:v>
                </c:pt>
                <c:pt idx="1">
                  <c:v>94.23</c:v>
                </c:pt>
                <c:pt idx="2">
                  <c:v>93.77</c:v>
                </c:pt>
                <c:pt idx="3">
                  <c:v>97.52</c:v>
                </c:pt>
                <c:pt idx="4">
                  <c:v>97.4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83</c:v>
                </c:pt>
                <c:pt idx="1">
                  <c:v>82.89</c:v>
                </c:pt>
                <c:pt idx="2">
                  <c:v>82.66</c:v>
                </c:pt>
                <c:pt idx="3">
                  <c:v>82.04</c:v>
                </c:pt>
                <c:pt idx="4">
                  <c:v>81.900000000000006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103.61</v>
          </cell>
          <cell r="Y6">
            <v>101.83</v>
          </cell>
          <cell r="Z6">
            <v>100.28</v>
          </cell>
          <cell r="AA6">
            <v>99.46</v>
          </cell>
          <cell r="AB6">
            <v>91.43</v>
          </cell>
          <cell r="AC6">
            <v>110.01</v>
          </cell>
          <cell r="AD6">
            <v>111.21</v>
          </cell>
          <cell r="AE6">
            <v>111.71</v>
          </cell>
          <cell r="AF6">
            <v>110.05</v>
          </cell>
          <cell r="AG6">
            <v>108.87</v>
          </cell>
          <cell r="AI6">
            <v>0</v>
          </cell>
          <cell r="AJ6">
            <v>0</v>
          </cell>
          <cell r="AK6">
            <v>0</v>
          </cell>
          <cell r="AL6">
            <v>0</v>
          </cell>
          <cell r="AM6">
            <v>1.91</v>
          </cell>
          <cell r="AN6">
            <v>2.8</v>
          </cell>
          <cell r="AO6">
            <v>1.9300000000000002</v>
          </cell>
          <cell r="AP6">
            <v>1.72</v>
          </cell>
          <cell r="AQ6">
            <v>2.64</v>
          </cell>
          <cell r="AR6">
            <v>3.16</v>
          </cell>
          <cell r="AT6">
            <v>468.24</v>
          </cell>
          <cell r="AU6">
            <v>416.24</v>
          </cell>
          <cell r="AV6">
            <v>382.16</v>
          </cell>
          <cell r="AW6">
            <v>374.03</v>
          </cell>
          <cell r="AX6">
            <v>276.25</v>
          </cell>
          <cell r="AY6">
            <v>381.53</v>
          </cell>
          <cell r="AZ6">
            <v>391.54</v>
          </cell>
          <cell r="BA6">
            <v>384.34</v>
          </cell>
          <cell r="BB6">
            <v>359.47</v>
          </cell>
          <cell r="BC6">
            <v>369.69</v>
          </cell>
          <cell r="BE6">
            <v>209.24</v>
          </cell>
          <cell r="BF6">
            <v>219.2</v>
          </cell>
          <cell r="BG6">
            <v>213.59</v>
          </cell>
          <cell r="BH6">
            <v>216.54</v>
          </cell>
          <cell r="BI6">
            <v>224.74</v>
          </cell>
          <cell r="BJ6">
            <v>393.27</v>
          </cell>
          <cell r="BK6">
            <v>386.97</v>
          </cell>
          <cell r="BL6">
            <v>380.58</v>
          </cell>
          <cell r="BM6">
            <v>401.79</v>
          </cell>
          <cell r="BN6">
            <v>402.99</v>
          </cell>
          <cell r="BP6">
            <v>88.34</v>
          </cell>
          <cell r="BQ6">
            <v>87.95</v>
          </cell>
          <cell r="BR6">
            <v>84.06</v>
          </cell>
          <cell r="BS6">
            <v>84.51</v>
          </cell>
          <cell r="BT6">
            <v>82.06</v>
          </cell>
          <cell r="BU6">
            <v>100.47</v>
          </cell>
          <cell r="BV6">
            <v>101.72</v>
          </cell>
          <cell r="BW6">
            <v>102.38</v>
          </cell>
          <cell r="BX6">
            <v>100.12</v>
          </cell>
          <cell r="BY6">
            <v>98.66</v>
          </cell>
          <cell r="CA6">
            <v>166.32</v>
          </cell>
          <cell r="CB6">
            <v>167.29</v>
          </cell>
          <cell r="CC6">
            <v>175.3</v>
          </cell>
          <cell r="CD6">
            <v>173.62</v>
          </cell>
          <cell r="CE6">
            <v>178.86</v>
          </cell>
          <cell r="CF6">
            <v>169.82</v>
          </cell>
          <cell r="CG6">
            <v>168.2</v>
          </cell>
          <cell r="CH6">
            <v>168.67</v>
          </cell>
          <cell r="CI6">
            <v>174.97</v>
          </cell>
          <cell r="CJ6">
            <v>178.59</v>
          </cell>
          <cell r="CL6">
            <v>45.05</v>
          </cell>
          <cell r="CM6">
            <v>44.54</v>
          </cell>
          <cell r="CN6">
            <v>45.28</v>
          </cell>
          <cell r="CO6">
            <v>42.3</v>
          </cell>
          <cell r="CP6">
            <v>42.17</v>
          </cell>
          <cell r="CQ6">
            <v>55.13</v>
          </cell>
          <cell r="CR6">
            <v>54.77</v>
          </cell>
          <cell r="CS6">
            <v>54.92</v>
          </cell>
          <cell r="CT6">
            <v>55.63</v>
          </cell>
          <cell r="CU6">
            <v>55.03</v>
          </cell>
          <cell r="CW6">
            <v>93.28</v>
          </cell>
          <cell r="CX6">
            <v>94.23</v>
          </cell>
          <cell r="CY6">
            <v>93.77</v>
          </cell>
          <cell r="CZ6">
            <v>97.52</v>
          </cell>
          <cell r="DA6">
            <v>97.4</v>
          </cell>
          <cell r="DB6">
            <v>83</v>
          </cell>
          <cell r="DC6">
            <v>82.89</v>
          </cell>
          <cell r="DD6">
            <v>82.66</v>
          </cell>
          <cell r="DE6">
            <v>82.04</v>
          </cell>
          <cell r="DF6">
            <v>81.900000000000006</v>
          </cell>
          <cell r="DH6">
            <v>41.15</v>
          </cell>
          <cell r="DI6">
            <v>41.17</v>
          </cell>
          <cell r="DJ6">
            <v>42.42</v>
          </cell>
          <cell r="DK6">
            <v>43.27</v>
          </cell>
          <cell r="DL6">
            <v>44</v>
          </cell>
          <cell r="DM6">
            <v>46.66</v>
          </cell>
          <cell r="DN6">
            <v>47.46</v>
          </cell>
          <cell r="DO6">
            <v>48.49</v>
          </cell>
          <cell r="DP6">
            <v>48.05</v>
          </cell>
          <cell r="DQ6">
            <v>48.87</v>
          </cell>
          <cell r="DS6">
            <v>2.4500000000000002</v>
          </cell>
          <cell r="DT6">
            <v>14.59</v>
          </cell>
          <cell r="DU6">
            <v>16.260000000000002</v>
          </cell>
          <cell r="DV6">
            <v>18.91</v>
          </cell>
          <cell r="DW6">
            <v>17.37</v>
          </cell>
          <cell r="DX6">
            <v>9.85</v>
          </cell>
          <cell r="DY6">
            <v>9.7100000000000009</v>
          </cell>
          <cell r="DZ6">
            <v>12.79</v>
          </cell>
          <cell r="EA6">
            <v>13.39</v>
          </cell>
          <cell r="EB6">
            <v>14.85</v>
          </cell>
          <cell r="ED6">
            <v>2.76</v>
          </cell>
          <cell r="EE6">
            <v>1.96</v>
          </cell>
          <cell r="EF6">
            <v>0.71</v>
          </cell>
          <cell r="EG6">
            <v>0.78</v>
          </cell>
          <cell r="EH6">
            <v>2.5499999999999998</v>
          </cell>
          <cell r="EI6">
            <v>0.66</v>
          </cell>
          <cell r="EJ6">
            <v>0.99</v>
          </cell>
          <cell r="EK6">
            <v>0.71</v>
          </cell>
          <cell r="EL6">
            <v>0.54</v>
          </cell>
          <cell r="EM6">
            <v>0.5</v>
          </cell>
        </row>
        <row r="7"/>
        <row r="8"/>
        <row r="9"/>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57"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久御山町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4</v>
      </c>
      <c r="J7" s="13"/>
      <c r="K7" s="13"/>
      <c r="L7" s="13"/>
      <c r="M7" s="13"/>
      <c r="N7" s="13"/>
      <c r="O7" s="24"/>
      <c r="P7" s="27" t="s">
        <v>2</v>
      </c>
      <c r="Q7" s="27"/>
      <c r="R7" s="27"/>
      <c r="S7" s="27"/>
      <c r="T7" s="27"/>
      <c r="U7" s="27"/>
      <c r="V7" s="27"/>
      <c r="W7" s="27" t="s">
        <v>7</v>
      </c>
      <c r="X7" s="27"/>
      <c r="Y7" s="27"/>
      <c r="Z7" s="27"/>
      <c r="AA7" s="27"/>
      <c r="AB7" s="27"/>
      <c r="AC7" s="27"/>
      <c r="AD7" s="27" t="s">
        <v>12</v>
      </c>
      <c r="AE7" s="27"/>
      <c r="AF7" s="27"/>
      <c r="AG7" s="27"/>
      <c r="AH7" s="27"/>
      <c r="AI7" s="27"/>
      <c r="AJ7" s="27"/>
      <c r="AK7" s="18"/>
      <c r="AL7" s="27" t="s">
        <v>14</v>
      </c>
      <c r="AM7" s="27"/>
      <c r="AN7" s="27"/>
      <c r="AO7" s="27"/>
      <c r="AP7" s="27"/>
      <c r="AQ7" s="27"/>
      <c r="AR7" s="27"/>
      <c r="AS7" s="27"/>
      <c r="AT7" s="5" t="s">
        <v>11</v>
      </c>
      <c r="AU7" s="13"/>
      <c r="AV7" s="13"/>
      <c r="AW7" s="13"/>
      <c r="AX7" s="13"/>
      <c r="AY7" s="13"/>
      <c r="AZ7" s="13"/>
      <c r="BA7" s="13"/>
      <c r="BB7" s="27" t="s">
        <v>9</v>
      </c>
      <c r="BC7" s="27"/>
      <c r="BD7" s="27"/>
      <c r="BE7" s="27"/>
      <c r="BF7" s="27"/>
      <c r="BG7" s="27"/>
      <c r="BH7" s="27"/>
      <c r="BI7" s="27"/>
      <c r="BJ7" s="3"/>
      <c r="BK7" s="3"/>
      <c r="BL7" s="37" t="s">
        <v>15</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16110</v>
      </c>
      <c r="AM8" s="31"/>
      <c r="AN8" s="31"/>
      <c r="AO8" s="31"/>
      <c r="AP8" s="31"/>
      <c r="AQ8" s="31"/>
      <c r="AR8" s="31"/>
      <c r="AS8" s="31"/>
      <c r="AT8" s="7">
        <f>データ!$S$6</f>
        <v>13.86</v>
      </c>
      <c r="AU8" s="15"/>
      <c r="AV8" s="15"/>
      <c r="AW8" s="15"/>
      <c r="AX8" s="15"/>
      <c r="AY8" s="15"/>
      <c r="AZ8" s="15"/>
      <c r="BA8" s="15"/>
      <c r="BB8" s="29">
        <f>データ!$T$6</f>
        <v>1162.3399999999999</v>
      </c>
      <c r="BC8" s="29"/>
      <c r="BD8" s="29"/>
      <c r="BE8" s="29"/>
      <c r="BF8" s="29"/>
      <c r="BG8" s="29"/>
      <c r="BH8" s="29"/>
      <c r="BI8" s="29"/>
      <c r="BJ8" s="3"/>
      <c r="BK8" s="3"/>
      <c r="BL8" s="38" t="s">
        <v>18</v>
      </c>
      <c r="BM8" s="48"/>
      <c r="BN8" s="55" t="s">
        <v>19</v>
      </c>
      <c r="BO8" s="58"/>
      <c r="BP8" s="58"/>
      <c r="BQ8" s="58"/>
      <c r="BR8" s="58"/>
      <c r="BS8" s="58"/>
      <c r="BT8" s="58"/>
      <c r="BU8" s="58"/>
      <c r="BV8" s="58"/>
      <c r="BW8" s="58"/>
      <c r="BX8" s="58"/>
      <c r="BY8" s="62"/>
    </row>
    <row r="9" spans="1:78" ht="18.75" customHeight="1">
      <c r="A9" s="2"/>
      <c r="B9" s="5" t="s">
        <v>20</v>
      </c>
      <c r="C9" s="13"/>
      <c r="D9" s="13"/>
      <c r="E9" s="13"/>
      <c r="F9" s="13"/>
      <c r="G9" s="13"/>
      <c r="H9" s="13"/>
      <c r="I9" s="5" t="s">
        <v>21</v>
      </c>
      <c r="J9" s="13"/>
      <c r="K9" s="13"/>
      <c r="L9" s="13"/>
      <c r="M9" s="13"/>
      <c r="N9" s="13"/>
      <c r="O9" s="24"/>
      <c r="P9" s="27" t="s">
        <v>25</v>
      </c>
      <c r="Q9" s="27"/>
      <c r="R9" s="27"/>
      <c r="S9" s="27"/>
      <c r="T9" s="27"/>
      <c r="U9" s="27"/>
      <c r="V9" s="27"/>
      <c r="W9" s="27" t="s">
        <v>27</v>
      </c>
      <c r="X9" s="27"/>
      <c r="Y9" s="27"/>
      <c r="Z9" s="27"/>
      <c r="AA9" s="27"/>
      <c r="AB9" s="27"/>
      <c r="AC9" s="27"/>
      <c r="AD9" s="2"/>
      <c r="AE9" s="2"/>
      <c r="AF9" s="2"/>
      <c r="AG9" s="2"/>
      <c r="AH9" s="18"/>
      <c r="AI9" s="18"/>
      <c r="AJ9" s="18"/>
      <c r="AK9" s="18"/>
      <c r="AL9" s="27" t="s">
        <v>3</v>
      </c>
      <c r="AM9" s="27"/>
      <c r="AN9" s="27"/>
      <c r="AO9" s="27"/>
      <c r="AP9" s="27"/>
      <c r="AQ9" s="27"/>
      <c r="AR9" s="27"/>
      <c r="AS9" s="27"/>
      <c r="AT9" s="5" t="s">
        <v>23</v>
      </c>
      <c r="AU9" s="13"/>
      <c r="AV9" s="13"/>
      <c r="AW9" s="13"/>
      <c r="AX9" s="13"/>
      <c r="AY9" s="13"/>
      <c r="AZ9" s="13"/>
      <c r="BA9" s="13"/>
      <c r="BB9" s="27" t="s">
        <v>6</v>
      </c>
      <c r="BC9" s="27"/>
      <c r="BD9" s="27"/>
      <c r="BE9" s="27"/>
      <c r="BF9" s="27"/>
      <c r="BG9" s="27"/>
      <c r="BH9" s="27"/>
      <c r="BI9" s="27"/>
      <c r="BJ9" s="3"/>
      <c r="BK9" s="3"/>
      <c r="BL9" s="39" t="s">
        <v>29</v>
      </c>
      <c r="BM9" s="49"/>
      <c r="BN9" s="56" t="s">
        <v>8</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77.59</v>
      </c>
      <c r="J10" s="15"/>
      <c r="K10" s="15"/>
      <c r="L10" s="15"/>
      <c r="M10" s="15"/>
      <c r="N10" s="15"/>
      <c r="O10" s="26"/>
      <c r="P10" s="29">
        <f>データ!$P$6</f>
        <v>99.93</v>
      </c>
      <c r="Q10" s="29"/>
      <c r="R10" s="29"/>
      <c r="S10" s="29"/>
      <c r="T10" s="29"/>
      <c r="U10" s="29"/>
      <c r="V10" s="29"/>
      <c r="W10" s="31">
        <f>データ!$Q$6</f>
        <v>2453</v>
      </c>
      <c r="X10" s="31"/>
      <c r="Y10" s="31"/>
      <c r="Z10" s="31"/>
      <c r="AA10" s="31"/>
      <c r="AB10" s="31"/>
      <c r="AC10" s="31"/>
      <c r="AD10" s="2"/>
      <c r="AE10" s="2"/>
      <c r="AF10" s="2"/>
      <c r="AG10" s="2"/>
      <c r="AH10" s="18"/>
      <c r="AI10" s="18"/>
      <c r="AJ10" s="18"/>
      <c r="AK10" s="18"/>
      <c r="AL10" s="31">
        <f>データ!$U$6</f>
        <v>16020</v>
      </c>
      <c r="AM10" s="31"/>
      <c r="AN10" s="31"/>
      <c r="AO10" s="31"/>
      <c r="AP10" s="31"/>
      <c r="AQ10" s="31"/>
      <c r="AR10" s="31"/>
      <c r="AS10" s="31"/>
      <c r="AT10" s="7">
        <f>データ!$V$6</f>
        <v>13.77</v>
      </c>
      <c r="AU10" s="15"/>
      <c r="AV10" s="15"/>
      <c r="AW10" s="15"/>
      <c r="AX10" s="15"/>
      <c r="AY10" s="15"/>
      <c r="AZ10" s="15"/>
      <c r="BA10" s="15"/>
      <c r="BB10" s="29">
        <f>データ!$W$6</f>
        <v>1163.4000000000001</v>
      </c>
      <c r="BC10" s="29"/>
      <c r="BD10" s="29"/>
      <c r="BE10" s="29"/>
      <c r="BF10" s="29"/>
      <c r="BG10" s="29"/>
      <c r="BH10" s="29"/>
      <c r="BI10" s="29"/>
      <c r="BJ10" s="2"/>
      <c r="BK10" s="2"/>
      <c r="BL10" s="40" t="s">
        <v>16</v>
      </c>
      <c r="BM10" s="50"/>
      <c r="BN10" s="57" t="s">
        <v>32</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13</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24</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33</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105</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35</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104</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39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41</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106</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5</v>
      </c>
      <c r="C84" s="12"/>
      <c r="D84" s="12"/>
      <c r="E84" s="12" t="s">
        <v>42</v>
      </c>
      <c r="F84" s="12" t="s">
        <v>36</v>
      </c>
      <c r="G84" s="12" t="s">
        <v>43</v>
      </c>
      <c r="H84" s="12" t="s">
        <v>45</v>
      </c>
      <c r="I84" s="12" t="s">
        <v>46</v>
      </c>
      <c r="J84" s="12" t="s">
        <v>28</v>
      </c>
      <c r="K84" s="12" t="s">
        <v>48</v>
      </c>
      <c r="L84" s="12" t="s">
        <v>49</v>
      </c>
      <c r="M84" s="12" t="s">
        <v>50</v>
      </c>
      <c r="N84" s="12" t="s">
        <v>44</v>
      </c>
      <c r="O84" s="12" t="s">
        <v>37</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0eDB9MdXs+Y48gWw6l7MvxqoMuyYCFuxrFHqjywJ3l68WD0e1e2PLNDG/t0yFt1I+27dsCJ6eL90dBpOaFhEmQ==" saltValue="GpAmYPTxN3rLSn6eFxCJf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51</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52</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53</v>
      </c>
      <c r="B3" s="72" t="s">
        <v>55</v>
      </c>
      <c r="C3" s="72" t="s">
        <v>40</v>
      </c>
      <c r="D3" s="72" t="s">
        <v>22</v>
      </c>
      <c r="E3" s="72" t="s">
        <v>30</v>
      </c>
      <c r="F3" s="72" t="s">
        <v>47</v>
      </c>
      <c r="G3" s="72" t="s">
        <v>56</v>
      </c>
      <c r="H3" s="79" t="s">
        <v>10</v>
      </c>
      <c r="I3" s="82"/>
      <c r="J3" s="82"/>
      <c r="K3" s="82"/>
      <c r="L3" s="82"/>
      <c r="M3" s="82"/>
      <c r="N3" s="82"/>
      <c r="O3" s="82"/>
      <c r="P3" s="82"/>
      <c r="Q3" s="82"/>
      <c r="R3" s="82"/>
      <c r="S3" s="82"/>
      <c r="T3" s="82"/>
      <c r="U3" s="82"/>
      <c r="V3" s="82"/>
      <c r="W3" s="86"/>
      <c r="X3" s="88" t="s">
        <v>57</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39</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54</v>
      </c>
      <c r="B4" s="73"/>
      <c r="C4" s="73"/>
      <c r="D4" s="73"/>
      <c r="E4" s="73"/>
      <c r="F4" s="73"/>
      <c r="G4" s="73"/>
      <c r="H4" s="80"/>
      <c r="I4" s="83"/>
      <c r="J4" s="83"/>
      <c r="K4" s="83"/>
      <c r="L4" s="83"/>
      <c r="M4" s="83"/>
      <c r="N4" s="83"/>
      <c r="O4" s="83"/>
      <c r="P4" s="83"/>
      <c r="Q4" s="83"/>
      <c r="R4" s="83"/>
      <c r="S4" s="83"/>
      <c r="T4" s="83"/>
      <c r="U4" s="83"/>
      <c r="V4" s="83"/>
      <c r="W4" s="87"/>
      <c r="X4" s="89" t="s">
        <v>17</v>
      </c>
      <c r="Y4" s="89"/>
      <c r="Z4" s="89"/>
      <c r="AA4" s="89"/>
      <c r="AB4" s="89"/>
      <c r="AC4" s="89"/>
      <c r="AD4" s="89"/>
      <c r="AE4" s="89"/>
      <c r="AF4" s="89"/>
      <c r="AG4" s="89"/>
      <c r="AH4" s="89"/>
      <c r="AI4" s="89" t="s">
        <v>31</v>
      </c>
      <c r="AJ4" s="89"/>
      <c r="AK4" s="89"/>
      <c r="AL4" s="89"/>
      <c r="AM4" s="89"/>
      <c r="AN4" s="89"/>
      <c r="AO4" s="89"/>
      <c r="AP4" s="89"/>
      <c r="AQ4" s="89"/>
      <c r="AR4" s="89"/>
      <c r="AS4" s="89"/>
      <c r="AT4" s="89" t="s">
        <v>58</v>
      </c>
      <c r="AU4" s="89"/>
      <c r="AV4" s="89"/>
      <c r="AW4" s="89"/>
      <c r="AX4" s="89"/>
      <c r="AY4" s="89"/>
      <c r="AZ4" s="89"/>
      <c r="BA4" s="89"/>
      <c r="BB4" s="89"/>
      <c r="BC4" s="89"/>
      <c r="BD4" s="89"/>
      <c r="BE4" s="89" t="s">
        <v>38</v>
      </c>
      <c r="BF4" s="89"/>
      <c r="BG4" s="89"/>
      <c r="BH4" s="89"/>
      <c r="BI4" s="89"/>
      <c r="BJ4" s="89"/>
      <c r="BK4" s="89"/>
      <c r="BL4" s="89"/>
      <c r="BM4" s="89"/>
      <c r="BN4" s="89"/>
      <c r="BO4" s="89"/>
      <c r="BP4" s="89" t="s">
        <v>59</v>
      </c>
      <c r="BQ4" s="89"/>
      <c r="BR4" s="89"/>
      <c r="BS4" s="89"/>
      <c r="BT4" s="89"/>
      <c r="BU4" s="89"/>
      <c r="BV4" s="89"/>
      <c r="BW4" s="89"/>
      <c r="BX4" s="89"/>
      <c r="BY4" s="89"/>
      <c r="BZ4" s="89"/>
      <c r="CA4" s="89" t="s">
        <v>60</v>
      </c>
      <c r="CB4" s="89"/>
      <c r="CC4" s="89"/>
      <c r="CD4" s="89"/>
      <c r="CE4" s="89"/>
      <c r="CF4" s="89"/>
      <c r="CG4" s="89"/>
      <c r="CH4" s="89"/>
      <c r="CI4" s="89"/>
      <c r="CJ4" s="89"/>
      <c r="CK4" s="89"/>
      <c r="CL4" s="89" t="s">
        <v>61</v>
      </c>
      <c r="CM4" s="89"/>
      <c r="CN4" s="89"/>
      <c r="CO4" s="89"/>
      <c r="CP4" s="89"/>
      <c r="CQ4" s="89"/>
      <c r="CR4" s="89"/>
      <c r="CS4" s="89"/>
      <c r="CT4" s="89"/>
      <c r="CU4" s="89"/>
      <c r="CV4" s="89"/>
      <c r="CW4" s="89" t="s">
        <v>62</v>
      </c>
      <c r="CX4" s="89"/>
      <c r="CY4" s="89"/>
      <c r="CZ4" s="89"/>
      <c r="DA4" s="89"/>
      <c r="DB4" s="89"/>
      <c r="DC4" s="89"/>
      <c r="DD4" s="89"/>
      <c r="DE4" s="89"/>
      <c r="DF4" s="89"/>
      <c r="DG4" s="89"/>
      <c r="DH4" s="89" t="s">
        <v>34</v>
      </c>
      <c r="DI4" s="89"/>
      <c r="DJ4" s="89"/>
      <c r="DK4" s="89"/>
      <c r="DL4" s="89"/>
      <c r="DM4" s="89"/>
      <c r="DN4" s="89"/>
      <c r="DO4" s="89"/>
      <c r="DP4" s="89"/>
      <c r="DQ4" s="89"/>
      <c r="DR4" s="89"/>
      <c r="DS4" s="89" t="s">
        <v>26</v>
      </c>
      <c r="DT4" s="89"/>
      <c r="DU4" s="89"/>
      <c r="DV4" s="89"/>
      <c r="DW4" s="89"/>
      <c r="DX4" s="89"/>
      <c r="DY4" s="89"/>
      <c r="DZ4" s="89"/>
      <c r="EA4" s="89"/>
      <c r="EB4" s="89"/>
      <c r="EC4" s="89"/>
      <c r="ED4" s="89" t="s">
        <v>63</v>
      </c>
      <c r="EE4" s="89"/>
      <c r="EF4" s="89"/>
      <c r="EG4" s="89"/>
      <c r="EH4" s="89"/>
      <c r="EI4" s="89"/>
      <c r="EJ4" s="89"/>
      <c r="EK4" s="89"/>
      <c r="EL4" s="89"/>
      <c r="EM4" s="89"/>
      <c r="EN4" s="89"/>
    </row>
    <row r="5" spans="1:144">
      <c r="A5" s="70" t="s">
        <v>65</v>
      </c>
      <c r="B5" s="74"/>
      <c r="C5" s="74"/>
      <c r="D5" s="74"/>
      <c r="E5" s="74"/>
      <c r="F5" s="74"/>
      <c r="G5" s="74"/>
      <c r="H5" s="81" t="s">
        <v>64</v>
      </c>
      <c r="I5" s="81" t="s">
        <v>66</v>
      </c>
      <c r="J5" s="81" t="s">
        <v>67</v>
      </c>
      <c r="K5" s="81" t="s">
        <v>68</v>
      </c>
      <c r="L5" s="81" t="s">
        <v>69</v>
      </c>
      <c r="M5" s="81" t="s">
        <v>12</v>
      </c>
      <c r="N5" s="81" t="s">
        <v>70</v>
      </c>
      <c r="O5" s="81" t="s">
        <v>71</v>
      </c>
      <c r="P5" s="81" t="s">
        <v>72</v>
      </c>
      <c r="Q5" s="81" t="s">
        <v>73</v>
      </c>
      <c r="R5" s="81" t="s">
        <v>74</v>
      </c>
      <c r="S5" s="81" t="s">
        <v>75</v>
      </c>
      <c r="T5" s="81" t="s">
        <v>76</v>
      </c>
      <c r="U5" s="81" t="s">
        <v>77</v>
      </c>
      <c r="V5" s="81" t="s">
        <v>78</v>
      </c>
      <c r="W5" s="81" t="s">
        <v>79</v>
      </c>
      <c r="X5" s="81" t="s">
        <v>80</v>
      </c>
      <c r="Y5" s="81" t="s">
        <v>81</v>
      </c>
      <c r="Z5" s="81" t="s">
        <v>82</v>
      </c>
      <c r="AA5" s="81" t="s">
        <v>83</v>
      </c>
      <c r="AB5" s="81" t="s">
        <v>84</v>
      </c>
      <c r="AC5" s="81" t="s">
        <v>85</v>
      </c>
      <c r="AD5" s="81" t="s">
        <v>86</v>
      </c>
      <c r="AE5" s="81" t="s">
        <v>87</v>
      </c>
      <c r="AF5" s="81" t="s">
        <v>88</v>
      </c>
      <c r="AG5" s="81" t="s">
        <v>89</v>
      </c>
      <c r="AH5" s="81" t="s">
        <v>5</v>
      </c>
      <c r="AI5" s="81" t="s">
        <v>80</v>
      </c>
      <c r="AJ5" s="81" t="s">
        <v>81</v>
      </c>
      <c r="AK5" s="81" t="s">
        <v>82</v>
      </c>
      <c r="AL5" s="81" t="s">
        <v>83</v>
      </c>
      <c r="AM5" s="81" t="s">
        <v>84</v>
      </c>
      <c r="AN5" s="81" t="s">
        <v>85</v>
      </c>
      <c r="AO5" s="81" t="s">
        <v>86</v>
      </c>
      <c r="AP5" s="81" t="s">
        <v>87</v>
      </c>
      <c r="AQ5" s="81" t="s">
        <v>88</v>
      </c>
      <c r="AR5" s="81" t="s">
        <v>89</v>
      </c>
      <c r="AS5" s="81" t="s">
        <v>90</v>
      </c>
      <c r="AT5" s="81" t="s">
        <v>80</v>
      </c>
      <c r="AU5" s="81" t="s">
        <v>81</v>
      </c>
      <c r="AV5" s="81" t="s">
        <v>82</v>
      </c>
      <c r="AW5" s="81" t="s">
        <v>83</v>
      </c>
      <c r="AX5" s="81" t="s">
        <v>84</v>
      </c>
      <c r="AY5" s="81" t="s">
        <v>85</v>
      </c>
      <c r="AZ5" s="81" t="s">
        <v>86</v>
      </c>
      <c r="BA5" s="81" t="s">
        <v>87</v>
      </c>
      <c r="BB5" s="81" t="s">
        <v>88</v>
      </c>
      <c r="BC5" s="81" t="s">
        <v>89</v>
      </c>
      <c r="BD5" s="81" t="s">
        <v>90</v>
      </c>
      <c r="BE5" s="81" t="s">
        <v>80</v>
      </c>
      <c r="BF5" s="81" t="s">
        <v>81</v>
      </c>
      <c r="BG5" s="81" t="s">
        <v>82</v>
      </c>
      <c r="BH5" s="81" t="s">
        <v>83</v>
      </c>
      <c r="BI5" s="81" t="s">
        <v>84</v>
      </c>
      <c r="BJ5" s="81" t="s">
        <v>85</v>
      </c>
      <c r="BK5" s="81" t="s">
        <v>86</v>
      </c>
      <c r="BL5" s="81" t="s">
        <v>87</v>
      </c>
      <c r="BM5" s="81" t="s">
        <v>88</v>
      </c>
      <c r="BN5" s="81" t="s">
        <v>89</v>
      </c>
      <c r="BO5" s="81" t="s">
        <v>90</v>
      </c>
      <c r="BP5" s="81" t="s">
        <v>80</v>
      </c>
      <c r="BQ5" s="81" t="s">
        <v>81</v>
      </c>
      <c r="BR5" s="81" t="s">
        <v>82</v>
      </c>
      <c r="BS5" s="81" t="s">
        <v>83</v>
      </c>
      <c r="BT5" s="81" t="s">
        <v>84</v>
      </c>
      <c r="BU5" s="81" t="s">
        <v>85</v>
      </c>
      <c r="BV5" s="81" t="s">
        <v>86</v>
      </c>
      <c r="BW5" s="81" t="s">
        <v>87</v>
      </c>
      <c r="BX5" s="81" t="s">
        <v>88</v>
      </c>
      <c r="BY5" s="81" t="s">
        <v>89</v>
      </c>
      <c r="BZ5" s="81" t="s">
        <v>90</v>
      </c>
      <c r="CA5" s="81" t="s">
        <v>80</v>
      </c>
      <c r="CB5" s="81" t="s">
        <v>81</v>
      </c>
      <c r="CC5" s="81" t="s">
        <v>82</v>
      </c>
      <c r="CD5" s="81" t="s">
        <v>83</v>
      </c>
      <c r="CE5" s="81" t="s">
        <v>84</v>
      </c>
      <c r="CF5" s="81" t="s">
        <v>85</v>
      </c>
      <c r="CG5" s="81" t="s">
        <v>86</v>
      </c>
      <c r="CH5" s="81" t="s">
        <v>87</v>
      </c>
      <c r="CI5" s="81" t="s">
        <v>88</v>
      </c>
      <c r="CJ5" s="81" t="s">
        <v>89</v>
      </c>
      <c r="CK5" s="81" t="s">
        <v>90</v>
      </c>
      <c r="CL5" s="81" t="s">
        <v>80</v>
      </c>
      <c r="CM5" s="81" t="s">
        <v>81</v>
      </c>
      <c r="CN5" s="81" t="s">
        <v>82</v>
      </c>
      <c r="CO5" s="81" t="s">
        <v>83</v>
      </c>
      <c r="CP5" s="81" t="s">
        <v>84</v>
      </c>
      <c r="CQ5" s="81" t="s">
        <v>85</v>
      </c>
      <c r="CR5" s="81" t="s">
        <v>86</v>
      </c>
      <c r="CS5" s="81" t="s">
        <v>87</v>
      </c>
      <c r="CT5" s="81" t="s">
        <v>88</v>
      </c>
      <c r="CU5" s="81" t="s">
        <v>89</v>
      </c>
      <c r="CV5" s="81" t="s">
        <v>90</v>
      </c>
      <c r="CW5" s="81" t="s">
        <v>80</v>
      </c>
      <c r="CX5" s="81" t="s">
        <v>81</v>
      </c>
      <c r="CY5" s="81" t="s">
        <v>82</v>
      </c>
      <c r="CZ5" s="81" t="s">
        <v>83</v>
      </c>
      <c r="DA5" s="81" t="s">
        <v>84</v>
      </c>
      <c r="DB5" s="81" t="s">
        <v>85</v>
      </c>
      <c r="DC5" s="81" t="s">
        <v>86</v>
      </c>
      <c r="DD5" s="81" t="s">
        <v>87</v>
      </c>
      <c r="DE5" s="81" t="s">
        <v>88</v>
      </c>
      <c r="DF5" s="81" t="s">
        <v>89</v>
      </c>
      <c r="DG5" s="81" t="s">
        <v>90</v>
      </c>
      <c r="DH5" s="81" t="s">
        <v>80</v>
      </c>
      <c r="DI5" s="81" t="s">
        <v>81</v>
      </c>
      <c r="DJ5" s="81" t="s">
        <v>82</v>
      </c>
      <c r="DK5" s="81" t="s">
        <v>83</v>
      </c>
      <c r="DL5" s="81" t="s">
        <v>84</v>
      </c>
      <c r="DM5" s="81" t="s">
        <v>85</v>
      </c>
      <c r="DN5" s="81" t="s">
        <v>86</v>
      </c>
      <c r="DO5" s="81" t="s">
        <v>87</v>
      </c>
      <c r="DP5" s="81" t="s">
        <v>88</v>
      </c>
      <c r="DQ5" s="81" t="s">
        <v>89</v>
      </c>
      <c r="DR5" s="81" t="s">
        <v>90</v>
      </c>
      <c r="DS5" s="81" t="s">
        <v>80</v>
      </c>
      <c r="DT5" s="81" t="s">
        <v>81</v>
      </c>
      <c r="DU5" s="81" t="s">
        <v>82</v>
      </c>
      <c r="DV5" s="81" t="s">
        <v>83</v>
      </c>
      <c r="DW5" s="81" t="s">
        <v>84</v>
      </c>
      <c r="DX5" s="81" t="s">
        <v>85</v>
      </c>
      <c r="DY5" s="81" t="s">
        <v>86</v>
      </c>
      <c r="DZ5" s="81" t="s">
        <v>87</v>
      </c>
      <c r="EA5" s="81" t="s">
        <v>88</v>
      </c>
      <c r="EB5" s="81" t="s">
        <v>89</v>
      </c>
      <c r="EC5" s="81" t="s">
        <v>90</v>
      </c>
      <c r="ED5" s="81" t="s">
        <v>80</v>
      </c>
      <c r="EE5" s="81" t="s">
        <v>81</v>
      </c>
      <c r="EF5" s="81" t="s">
        <v>82</v>
      </c>
      <c r="EG5" s="81" t="s">
        <v>83</v>
      </c>
      <c r="EH5" s="81" t="s">
        <v>84</v>
      </c>
      <c r="EI5" s="81" t="s">
        <v>85</v>
      </c>
      <c r="EJ5" s="81" t="s">
        <v>86</v>
      </c>
      <c r="EK5" s="81" t="s">
        <v>87</v>
      </c>
      <c r="EL5" s="81" t="s">
        <v>88</v>
      </c>
      <c r="EM5" s="81" t="s">
        <v>89</v>
      </c>
      <c r="EN5" s="81" t="s">
        <v>90</v>
      </c>
    </row>
    <row r="6" spans="1:144" s="69" customFormat="1">
      <c r="A6" s="70" t="s">
        <v>91</v>
      </c>
      <c r="B6" s="75">
        <f t="shared" ref="B6:W6" si="1">B7</f>
        <v>2018</v>
      </c>
      <c r="C6" s="75">
        <f t="shared" si="1"/>
        <v>263222</v>
      </c>
      <c r="D6" s="75">
        <f t="shared" si="1"/>
        <v>46</v>
      </c>
      <c r="E6" s="75">
        <f t="shared" si="1"/>
        <v>1</v>
      </c>
      <c r="F6" s="75">
        <f t="shared" si="1"/>
        <v>0</v>
      </c>
      <c r="G6" s="75">
        <f t="shared" si="1"/>
        <v>1</v>
      </c>
      <c r="H6" s="75" t="str">
        <f t="shared" si="1"/>
        <v>京都府　久御山町</v>
      </c>
      <c r="I6" s="75" t="str">
        <f t="shared" si="1"/>
        <v>法適用</v>
      </c>
      <c r="J6" s="75" t="str">
        <f t="shared" si="1"/>
        <v>水道事業</v>
      </c>
      <c r="K6" s="75" t="str">
        <f t="shared" si="1"/>
        <v>末端給水事業</v>
      </c>
      <c r="L6" s="75" t="str">
        <f t="shared" si="1"/>
        <v>A6</v>
      </c>
      <c r="M6" s="75" t="str">
        <f t="shared" si="1"/>
        <v>非設置</v>
      </c>
      <c r="N6" s="84" t="str">
        <f t="shared" si="1"/>
        <v>-</v>
      </c>
      <c r="O6" s="84">
        <f t="shared" si="1"/>
        <v>77.59</v>
      </c>
      <c r="P6" s="84">
        <f t="shared" si="1"/>
        <v>99.93</v>
      </c>
      <c r="Q6" s="84">
        <f t="shared" si="1"/>
        <v>2453</v>
      </c>
      <c r="R6" s="84">
        <f t="shared" si="1"/>
        <v>16110</v>
      </c>
      <c r="S6" s="84">
        <f t="shared" si="1"/>
        <v>13.86</v>
      </c>
      <c r="T6" s="84">
        <f t="shared" si="1"/>
        <v>1162.3399999999999</v>
      </c>
      <c r="U6" s="84">
        <f t="shared" si="1"/>
        <v>16020</v>
      </c>
      <c r="V6" s="84">
        <f t="shared" si="1"/>
        <v>13.77</v>
      </c>
      <c r="W6" s="84">
        <f t="shared" si="1"/>
        <v>1163.4000000000001</v>
      </c>
      <c r="X6" s="90">
        <f t="shared" ref="X6:AG6" si="2">IF(X7="",NA(),X7)</f>
        <v>103.61</v>
      </c>
      <c r="Y6" s="90">
        <f t="shared" si="2"/>
        <v>101.83</v>
      </c>
      <c r="Z6" s="90">
        <f t="shared" si="2"/>
        <v>100.28</v>
      </c>
      <c r="AA6" s="90">
        <f t="shared" si="2"/>
        <v>99.46</v>
      </c>
      <c r="AB6" s="90">
        <f t="shared" si="2"/>
        <v>91.43</v>
      </c>
      <c r="AC6" s="90">
        <f t="shared" si="2"/>
        <v>110.01</v>
      </c>
      <c r="AD6" s="90">
        <f t="shared" si="2"/>
        <v>111.21</v>
      </c>
      <c r="AE6" s="90">
        <f t="shared" si="2"/>
        <v>111.71</v>
      </c>
      <c r="AF6" s="90">
        <f t="shared" si="2"/>
        <v>110.05</v>
      </c>
      <c r="AG6" s="90">
        <f t="shared" si="2"/>
        <v>108.87</v>
      </c>
      <c r="AH6" s="84" t="str">
        <f>IF(AH7="","",IF(AH7="-","【-】","【"&amp;SUBSTITUTE(TEXT(AH7,"#,##0.00"),"-","△")&amp;"】"))</f>
        <v>【112.83】</v>
      </c>
      <c r="AI6" s="84">
        <f t="shared" ref="AI6:AR6" si="3">IF(AI7="",NA(),AI7)</f>
        <v>0</v>
      </c>
      <c r="AJ6" s="84">
        <f t="shared" si="3"/>
        <v>0</v>
      </c>
      <c r="AK6" s="84">
        <f t="shared" si="3"/>
        <v>0</v>
      </c>
      <c r="AL6" s="84">
        <f t="shared" si="3"/>
        <v>0</v>
      </c>
      <c r="AM6" s="90">
        <f t="shared" si="3"/>
        <v>1.91</v>
      </c>
      <c r="AN6" s="90">
        <f t="shared" si="3"/>
        <v>2.8</v>
      </c>
      <c r="AO6" s="90">
        <f t="shared" si="3"/>
        <v>1.9300000000000002</v>
      </c>
      <c r="AP6" s="90">
        <f t="shared" si="3"/>
        <v>1.72</v>
      </c>
      <c r="AQ6" s="90">
        <f t="shared" si="3"/>
        <v>2.64</v>
      </c>
      <c r="AR6" s="90">
        <f t="shared" si="3"/>
        <v>3.16</v>
      </c>
      <c r="AS6" s="84" t="str">
        <f>IF(AS7="","",IF(AS7="-","【-】","【"&amp;SUBSTITUTE(TEXT(AS7,"#,##0.00"),"-","△")&amp;"】"))</f>
        <v>【1.05】</v>
      </c>
      <c r="AT6" s="90">
        <f t="shared" ref="AT6:BC6" si="4">IF(AT7="",NA(),AT7)</f>
        <v>468.24</v>
      </c>
      <c r="AU6" s="90">
        <f t="shared" si="4"/>
        <v>416.24</v>
      </c>
      <c r="AV6" s="90">
        <f t="shared" si="4"/>
        <v>382.16</v>
      </c>
      <c r="AW6" s="90">
        <f t="shared" si="4"/>
        <v>374.03</v>
      </c>
      <c r="AX6" s="90">
        <f t="shared" si="4"/>
        <v>276.25</v>
      </c>
      <c r="AY6" s="90">
        <f t="shared" si="4"/>
        <v>381.53</v>
      </c>
      <c r="AZ6" s="90">
        <f t="shared" si="4"/>
        <v>391.54</v>
      </c>
      <c r="BA6" s="90">
        <f t="shared" si="4"/>
        <v>384.34</v>
      </c>
      <c r="BB6" s="90">
        <f t="shared" si="4"/>
        <v>359.47</v>
      </c>
      <c r="BC6" s="90">
        <f t="shared" si="4"/>
        <v>369.69</v>
      </c>
      <c r="BD6" s="84" t="str">
        <f>IF(BD7="","",IF(BD7="-","【-】","【"&amp;SUBSTITUTE(TEXT(BD7,"#,##0.00"),"-","△")&amp;"】"))</f>
        <v>【261.93】</v>
      </c>
      <c r="BE6" s="90">
        <f t="shared" ref="BE6:BN6" si="5">IF(BE7="",NA(),BE7)</f>
        <v>209.24</v>
      </c>
      <c r="BF6" s="90">
        <f t="shared" si="5"/>
        <v>219.2</v>
      </c>
      <c r="BG6" s="90">
        <f t="shared" si="5"/>
        <v>213.59</v>
      </c>
      <c r="BH6" s="90">
        <f t="shared" si="5"/>
        <v>216.54</v>
      </c>
      <c r="BI6" s="90">
        <f t="shared" si="5"/>
        <v>224.74</v>
      </c>
      <c r="BJ6" s="90">
        <f t="shared" si="5"/>
        <v>393.27</v>
      </c>
      <c r="BK6" s="90">
        <f t="shared" si="5"/>
        <v>386.97</v>
      </c>
      <c r="BL6" s="90">
        <f t="shared" si="5"/>
        <v>380.58</v>
      </c>
      <c r="BM6" s="90">
        <f t="shared" si="5"/>
        <v>401.79</v>
      </c>
      <c r="BN6" s="90">
        <f t="shared" si="5"/>
        <v>402.99</v>
      </c>
      <c r="BO6" s="84" t="str">
        <f>IF(BO7="","",IF(BO7="-","【-】","【"&amp;SUBSTITUTE(TEXT(BO7,"#,##0.00"),"-","△")&amp;"】"))</f>
        <v>【270.46】</v>
      </c>
      <c r="BP6" s="90">
        <f t="shared" ref="BP6:BY6" si="6">IF(BP7="",NA(),BP7)</f>
        <v>88.34</v>
      </c>
      <c r="BQ6" s="90">
        <f t="shared" si="6"/>
        <v>87.95</v>
      </c>
      <c r="BR6" s="90">
        <f t="shared" si="6"/>
        <v>84.06</v>
      </c>
      <c r="BS6" s="90">
        <f t="shared" si="6"/>
        <v>84.51</v>
      </c>
      <c r="BT6" s="90">
        <f t="shared" si="6"/>
        <v>82.06</v>
      </c>
      <c r="BU6" s="90">
        <f t="shared" si="6"/>
        <v>100.47</v>
      </c>
      <c r="BV6" s="90">
        <f t="shared" si="6"/>
        <v>101.72</v>
      </c>
      <c r="BW6" s="90">
        <f t="shared" si="6"/>
        <v>102.38</v>
      </c>
      <c r="BX6" s="90">
        <f t="shared" si="6"/>
        <v>100.12</v>
      </c>
      <c r="BY6" s="90">
        <f t="shared" si="6"/>
        <v>98.66</v>
      </c>
      <c r="BZ6" s="84" t="str">
        <f>IF(BZ7="","",IF(BZ7="-","【-】","【"&amp;SUBSTITUTE(TEXT(BZ7,"#,##0.00"),"-","△")&amp;"】"))</f>
        <v>【103.91】</v>
      </c>
      <c r="CA6" s="90">
        <f t="shared" ref="CA6:CJ6" si="7">IF(CA7="",NA(),CA7)</f>
        <v>166.32</v>
      </c>
      <c r="CB6" s="90">
        <f t="shared" si="7"/>
        <v>167.29</v>
      </c>
      <c r="CC6" s="90">
        <f t="shared" si="7"/>
        <v>175.3</v>
      </c>
      <c r="CD6" s="90">
        <f t="shared" si="7"/>
        <v>173.62</v>
      </c>
      <c r="CE6" s="90">
        <f t="shared" si="7"/>
        <v>178.86</v>
      </c>
      <c r="CF6" s="90">
        <f t="shared" si="7"/>
        <v>169.82</v>
      </c>
      <c r="CG6" s="90">
        <f t="shared" si="7"/>
        <v>168.2</v>
      </c>
      <c r="CH6" s="90">
        <f t="shared" si="7"/>
        <v>168.67</v>
      </c>
      <c r="CI6" s="90">
        <f t="shared" si="7"/>
        <v>174.97</v>
      </c>
      <c r="CJ6" s="90">
        <f t="shared" si="7"/>
        <v>178.59</v>
      </c>
      <c r="CK6" s="84" t="str">
        <f>IF(CK7="","",IF(CK7="-","【-】","【"&amp;SUBSTITUTE(TEXT(CK7,"#,##0.00"),"-","△")&amp;"】"))</f>
        <v>【167.11】</v>
      </c>
      <c r="CL6" s="90">
        <f t="shared" ref="CL6:CU6" si="8">IF(CL7="",NA(),CL7)</f>
        <v>45.05</v>
      </c>
      <c r="CM6" s="90">
        <f t="shared" si="8"/>
        <v>44.54</v>
      </c>
      <c r="CN6" s="90">
        <f t="shared" si="8"/>
        <v>45.28</v>
      </c>
      <c r="CO6" s="90">
        <f t="shared" si="8"/>
        <v>42.3</v>
      </c>
      <c r="CP6" s="90">
        <f t="shared" si="8"/>
        <v>42.17</v>
      </c>
      <c r="CQ6" s="90">
        <f t="shared" si="8"/>
        <v>55.13</v>
      </c>
      <c r="CR6" s="90">
        <f t="shared" si="8"/>
        <v>54.77</v>
      </c>
      <c r="CS6" s="90">
        <f t="shared" si="8"/>
        <v>54.92</v>
      </c>
      <c r="CT6" s="90">
        <f t="shared" si="8"/>
        <v>55.63</v>
      </c>
      <c r="CU6" s="90">
        <f t="shared" si="8"/>
        <v>55.03</v>
      </c>
      <c r="CV6" s="84" t="str">
        <f>IF(CV7="","",IF(CV7="-","【-】","【"&amp;SUBSTITUTE(TEXT(CV7,"#,##0.00"),"-","△")&amp;"】"))</f>
        <v>【60.27】</v>
      </c>
      <c r="CW6" s="90">
        <f t="shared" ref="CW6:DF6" si="9">IF(CW7="",NA(),CW7)</f>
        <v>93.28</v>
      </c>
      <c r="CX6" s="90">
        <f t="shared" si="9"/>
        <v>94.23</v>
      </c>
      <c r="CY6" s="90">
        <f t="shared" si="9"/>
        <v>93.77</v>
      </c>
      <c r="CZ6" s="90">
        <f t="shared" si="9"/>
        <v>97.52</v>
      </c>
      <c r="DA6" s="90">
        <f t="shared" si="9"/>
        <v>97.4</v>
      </c>
      <c r="DB6" s="90">
        <f t="shared" si="9"/>
        <v>83</v>
      </c>
      <c r="DC6" s="90">
        <f t="shared" si="9"/>
        <v>82.89</v>
      </c>
      <c r="DD6" s="90">
        <f t="shared" si="9"/>
        <v>82.66</v>
      </c>
      <c r="DE6" s="90">
        <f t="shared" si="9"/>
        <v>82.04</v>
      </c>
      <c r="DF6" s="90">
        <f t="shared" si="9"/>
        <v>81.900000000000006</v>
      </c>
      <c r="DG6" s="84" t="str">
        <f>IF(DG7="","",IF(DG7="-","【-】","【"&amp;SUBSTITUTE(TEXT(DG7,"#,##0.00"),"-","△")&amp;"】"))</f>
        <v>【89.92】</v>
      </c>
      <c r="DH6" s="90">
        <f t="shared" ref="DH6:DQ6" si="10">IF(DH7="",NA(),DH7)</f>
        <v>41.15</v>
      </c>
      <c r="DI6" s="90">
        <f t="shared" si="10"/>
        <v>41.17</v>
      </c>
      <c r="DJ6" s="90">
        <f t="shared" si="10"/>
        <v>42.42</v>
      </c>
      <c r="DK6" s="90">
        <f t="shared" si="10"/>
        <v>43.27</v>
      </c>
      <c r="DL6" s="90">
        <f t="shared" si="10"/>
        <v>44</v>
      </c>
      <c r="DM6" s="90">
        <f t="shared" si="10"/>
        <v>46.66</v>
      </c>
      <c r="DN6" s="90">
        <f t="shared" si="10"/>
        <v>47.46</v>
      </c>
      <c r="DO6" s="90">
        <f t="shared" si="10"/>
        <v>48.49</v>
      </c>
      <c r="DP6" s="90">
        <f t="shared" si="10"/>
        <v>48.05</v>
      </c>
      <c r="DQ6" s="90">
        <f t="shared" si="10"/>
        <v>48.87</v>
      </c>
      <c r="DR6" s="84" t="str">
        <f>IF(DR7="","",IF(DR7="-","【-】","【"&amp;SUBSTITUTE(TEXT(DR7,"#,##0.00"),"-","△")&amp;"】"))</f>
        <v>【48.85】</v>
      </c>
      <c r="DS6" s="90">
        <f t="shared" ref="DS6:EB6" si="11">IF(DS7="",NA(),DS7)</f>
        <v>2.4500000000000002</v>
      </c>
      <c r="DT6" s="90">
        <f t="shared" si="11"/>
        <v>14.59</v>
      </c>
      <c r="DU6" s="90">
        <f t="shared" si="11"/>
        <v>16.260000000000002</v>
      </c>
      <c r="DV6" s="90">
        <f t="shared" si="11"/>
        <v>18.91</v>
      </c>
      <c r="DW6" s="90">
        <f t="shared" si="11"/>
        <v>17.37</v>
      </c>
      <c r="DX6" s="90">
        <f t="shared" si="11"/>
        <v>9.85</v>
      </c>
      <c r="DY6" s="90">
        <f t="shared" si="11"/>
        <v>9.7100000000000009</v>
      </c>
      <c r="DZ6" s="90">
        <f t="shared" si="11"/>
        <v>12.79</v>
      </c>
      <c r="EA6" s="90">
        <f t="shared" si="11"/>
        <v>13.39</v>
      </c>
      <c r="EB6" s="90">
        <f t="shared" si="11"/>
        <v>14.85</v>
      </c>
      <c r="EC6" s="84" t="str">
        <f>IF(EC7="","",IF(EC7="-","【-】","【"&amp;SUBSTITUTE(TEXT(EC7,"#,##0.00"),"-","△")&amp;"】"))</f>
        <v>【17.80】</v>
      </c>
      <c r="ED6" s="90">
        <f t="shared" ref="ED6:EM6" si="12">IF(ED7="",NA(),ED7)</f>
        <v>2.76</v>
      </c>
      <c r="EE6" s="90">
        <f t="shared" si="12"/>
        <v>1.96</v>
      </c>
      <c r="EF6" s="90">
        <f t="shared" si="12"/>
        <v>0.71</v>
      </c>
      <c r="EG6" s="90">
        <f t="shared" si="12"/>
        <v>0.78</v>
      </c>
      <c r="EH6" s="90">
        <f t="shared" si="12"/>
        <v>2.5499999999999998</v>
      </c>
      <c r="EI6" s="90">
        <f t="shared" si="12"/>
        <v>0.66</v>
      </c>
      <c r="EJ6" s="90">
        <f t="shared" si="12"/>
        <v>0.99</v>
      </c>
      <c r="EK6" s="90">
        <f t="shared" si="12"/>
        <v>0.71</v>
      </c>
      <c r="EL6" s="90">
        <f t="shared" si="12"/>
        <v>0.54</v>
      </c>
      <c r="EM6" s="90">
        <f t="shared" si="12"/>
        <v>0.5</v>
      </c>
      <c r="EN6" s="84" t="str">
        <f>IF(EN7="","",IF(EN7="-","【-】","【"&amp;SUBSTITUTE(TEXT(EN7,"#,##0.00"),"-","△")&amp;"】"))</f>
        <v>【0.70】</v>
      </c>
    </row>
    <row r="7" spans="1:144" s="69" customFormat="1">
      <c r="A7" s="70"/>
      <c r="B7" s="76">
        <v>2018</v>
      </c>
      <c r="C7" s="76">
        <v>263222</v>
      </c>
      <c r="D7" s="76">
        <v>46</v>
      </c>
      <c r="E7" s="76">
        <v>1</v>
      </c>
      <c r="F7" s="76">
        <v>0</v>
      </c>
      <c r="G7" s="76">
        <v>1</v>
      </c>
      <c r="H7" s="76" t="s">
        <v>92</v>
      </c>
      <c r="I7" s="76" t="s">
        <v>93</v>
      </c>
      <c r="J7" s="76" t="s">
        <v>94</v>
      </c>
      <c r="K7" s="76" t="s">
        <v>95</v>
      </c>
      <c r="L7" s="76" t="s">
        <v>96</v>
      </c>
      <c r="M7" s="76" t="s">
        <v>97</v>
      </c>
      <c r="N7" s="85" t="s">
        <v>98</v>
      </c>
      <c r="O7" s="85">
        <v>77.59</v>
      </c>
      <c r="P7" s="85">
        <v>99.93</v>
      </c>
      <c r="Q7" s="85">
        <v>2453</v>
      </c>
      <c r="R7" s="85">
        <v>16110</v>
      </c>
      <c r="S7" s="85">
        <v>13.86</v>
      </c>
      <c r="T7" s="85">
        <v>1162.3399999999999</v>
      </c>
      <c r="U7" s="85">
        <v>16020</v>
      </c>
      <c r="V7" s="85">
        <v>13.77</v>
      </c>
      <c r="W7" s="85">
        <v>1163.4000000000001</v>
      </c>
      <c r="X7" s="85">
        <v>103.61</v>
      </c>
      <c r="Y7" s="85">
        <v>101.83</v>
      </c>
      <c r="Z7" s="85">
        <v>100.28</v>
      </c>
      <c r="AA7" s="85">
        <v>99.46</v>
      </c>
      <c r="AB7" s="85">
        <v>91.43</v>
      </c>
      <c r="AC7" s="85">
        <v>110.01</v>
      </c>
      <c r="AD7" s="85">
        <v>111.21</v>
      </c>
      <c r="AE7" s="85">
        <v>111.71</v>
      </c>
      <c r="AF7" s="85">
        <v>110.05</v>
      </c>
      <c r="AG7" s="85">
        <v>108.87</v>
      </c>
      <c r="AH7" s="85">
        <v>112.83</v>
      </c>
      <c r="AI7" s="85">
        <v>0</v>
      </c>
      <c r="AJ7" s="85">
        <v>0</v>
      </c>
      <c r="AK7" s="85">
        <v>0</v>
      </c>
      <c r="AL7" s="85">
        <v>0</v>
      </c>
      <c r="AM7" s="85">
        <v>1.91</v>
      </c>
      <c r="AN7" s="85">
        <v>2.8</v>
      </c>
      <c r="AO7" s="85">
        <v>1.9300000000000002</v>
      </c>
      <c r="AP7" s="85">
        <v>1.72</v>
      </c>
      <c r="AQ7" s="85">
        <v>2.64</v>
      </c>
      <c r="AR7" s="85">
        <v>3.16</v>
      </c>
      <c r="AS7" s="85">
        <v>1.05</v>
      </c>
      <c r="AT7" s="85">
        <v>468.24</v>
      </c>
      <c r="AU7" s="85">
        <v>416.24</v>
      </c>
      <c r="AV7" s="85">
        <v>382.16</v>
      </c>
      <c r="AW7" s="85">
        <v>374.03</v>
      </c>
      <c r="AX7" s="85">
        <v>276.25</v>
      </c>
      <c r="AY7" s="85">
        <v>381.53</v>
      </c>
      <c r="AZ7" s="85">
        <v>391.54</v>
      </c>
      <c r="BA7" s="85">
        <v>384.34</v>
      </c>
      <c r="BB7" s="85">
        <v>359.47</v>
      </c>
      <c r="BC7" s="85">
        <v>369.69</v>
      </c>
      <c r="BD7" s="85">
        <v>261.93</v>
      </c>
      <c r="BE7" s="85">
        <v>209.24</v>
      </c>
      <c r="BF7" s="85">
        <v>219.2</v>
      </c>
      <c r="BG7" s="85">
        <v>213.59</v>
      </c>
      <c r="BH7" s="85">
        <v>216.54</v>
      </c>
      <c r="BI7" s="85">
        <v>224.74</v>
      </c>
      <c r="BJ7" s="85">
        <v>393.27</v>
      </c>
      <c r="BK7" s="85">
        <v>386.97</v>
      </c>
      <c r="BL7" s="85">
        <v>380.58</v>
      </c>
      <c r="BM7" s="85">
        <v>401.79</v>
      </c>
      <c r="BN7" s="85">
        <v>402.99</v>
      </c>
      <c r="BO7" s="85">
        <v>270.45999999999998</v>
      </c>
      <c r="BP7" s="85">
        <v>88.34</v>
      </c>
      <c r="BQ7" s="85">
        <v>87.95</v>
      </c>
      <c r="BR7" s="85">
        <v>84.06</v>
      </c>
      <c r="BS7" s="85">
        <v>84.51</v>
      </c>
      <c r="BT7" s="85">
        <v>82.06</v>
      </c>
      <c r="BU7" s="85">
        <v>100.47</v>
      </c>
      <c r="BV7" s="85">
        <v>101.72</v>
      </c>
      <c r="BW7" s="85">
        <v>102.38</v>
      </c>
      <c r="BX7" s="85">
        <v>100.12</v>
      </c>
      <c r="BY7" s="85">
        <v>98.66</v>
      </c>
      <c r="BZ7" s="85">
        <v>103.91</v>
      </c>
      <c r="CA7" s="85">
        <v>166.32</v>
      </c>
      <c r="CB7" s="85">
        <v>167.29</v>
      </c>
      <c r="CC7" s="85">
        <v>175.3</v>
      </c>
      <c r="CD7" s="85">
        <v>173.62</v>
      </c>
      <c r="CE7" s="85">
        <v>178.86</v>
      </c>
      <c r="CF7" s="85">
        <v>169.82</v>
      </c>
      <c r="CG7" s="85">
        <v>168.2</v>
      </c>
      <c r="CH7" s="85">
        <v>168.67</v>
      </c>
      <c r="CI7" s="85">
        <v>174.97</v>
      </c>
      <c r="CJ7" s="85">
        <v>178.59</v>
      </c>
      <c r="CK7" s="85">
        <v>167.11</v>
      </c>
      <c r="CL7" s="85">
        <v>45.05</v>
      </c>
      <c r="CM7" s="85">
        <v>44.54</v>
      </c>
      <c r="CN7" s="85">
        <v>45.28</v>
      </c>
      <c r="CO7" s="85">
        <v>42.3</v>
      </c>
      <c r="CP7" s="85">
        <v>42.17</v>
      </c>
      <c r="CQ7" s="85">
        <v>55.13</v>
      </c>
      <c r="CR7" s="85">
        <v>54.77</v>
      </c>
      <c r="CS7" s="85">
        <v>54.92</v>
      </c>
      <c r="CT7" s="85">
        <v>55.63</v>
      </c>
      <c r="CU7" s="85">
        <v>55.03</v>
      </c>
      <c r="CV7" s="85">
        <v>60.27</v>
      </c>
      <c r="CW7" s="85">
        <v>93.28</v>
      </c>
      <c r="CX7" s="85">
        <v>94.23</v>
      </c>
      <c r="CY7" s="85">
        <v>93.77</v>
      </c>
      <c r="CZ7" s="85">
        <v>97.52</v>
      </c>
      <c r="DA7" s="85">
        <v>97.4</v>
      </c>
      <c r="DB7" s="85">
        <v>83</v>
      </c>
      <c r="DC7" s="85">
        <v>82.89</v>
      </c>
      <c r="DD7" s="85">
        <v>82.66</v>
      </c>
      <c r="DE7" s="85">
        <v>82.04</v>
      </c>
      <c r="DF7" s="85">
        <v>81.900000000000006</v>
      </c>
      <c r="DG7" s="85">
        <v>89.92</v>
      </c>
      <c r="DH7" s="85">
        <v>41.15</v>
      </c>
      <c r="DI7" s="85">
        <v>41.17</v>
      </c>
      <c r="DJ7" s="85">
        <v>42.42</v>
      </c>
      <c r="DK7" s="85">
        <v>43.27</v>
      </c>
      <c r="DL7" s="85">
        <v>44</v>
      </c>
      <c r="DM7" s="85">
        <v>46.66</v>
      </c>
      <c r="DN7" s="85">
        <v>47.46</v>
      </c>
      <c r="DO7" s="85">
        <v>48.49</v>
      </c>
      <c r="DP7" s="85">
        <v>48.05</v>
      </c>
      <c r="DQ7" s="85">
        <v>48.87</v>
      </c>
      <c r="DR7" s="85">
        <v>48.85</v>
      </c>
      <c r="DS7" s="85">
        <v>2.4500000000000002</v>
      </c>
      <c r="DT7" s="85">
        <v>14.59</v>
      </c>
      <c r="DU7" s="85">
        <v>16.260000000000002</v>
      </c>
      <c r="DV7" s="85">
        <v>18.91</v>
      </c>
      <c r="DW7" s="85">
        <v>17.37</v>
      </c>
      <c r="DX7" s="85">
        <v>9.85</v>
      </c>
      <c r="DY7" s="85">
        <v>9.7100000000000009</v>
      </c>
      <c r="DZ7" s="85">
        <v>12.79</v>
      </c>
      <c r="EA7" s="85">
        <v>13.39</v>
      </c>
      <c r="EB7" s="85">
        <v>14.85</v>
      </c>
      <c r="EC7" s="85">
        <v>17.8</v>
      </c>
      <c r="ED7" s="85">
        <v>2.76</v>
      </c>
      <c r="EE7" s="85">
        <v>1.96</v>
      </c>
      <c r="EF7" s="85">
        <v>0.71</v>
      </c>
      <c r="EG7" s="85">
        <v>0.78</v>
      </c>
      <c r="EH7" s="85">
        <v>2.5499999999999998</v>
      </c>
      <c r="EI7" s="85">
        <v>0.66</v>
      </c>
      <c r="EJ7" s="85">
        <v>0.99</v>
      </c>
      <c r="EK7" s="85">
        <v>0.71</v>
      </c>
      <c r="EL7" s="85">
        <v>0.54</v>
      </c>
      <c r="EM7" s="85">
        <v>0.5</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99</v>
      </c>
      <c r="C9" s="71" t="s">
        <v>100</v>
      </c>
      <c r="D9" s="71" t="s">
        <v>101</v>
      </c>
      <c r="E9" s="71" t="s">
        <v>102</v>
      </c>
      <c r="F9" s="71" t="s">
        <v>103</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55</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岩上　太一</cp:lastModifiedBy>
  <dcterms:created xsi:type="dcterms:W3CDTF">2020-01-23T00:18:28Z</dcterms:created>
  <dcterms:modified xsi:type="dcterms:W3CDTF">2020-01-23T04:15:02Z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2020-01-23T04:15:02Z</vt:filetime>
  </property>
</Properties>
</file>