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431京都府照会（及び通知）\5020115公営企業に係る「経営比較分析表」（平成３０年度）の分析等について（依頼）\再提出\"/>
    </mc:Choice>
  </mc:AlternateContent>
  <workbookProtection workbookAlgorithmName="SHA-512" workbookHashValue="wzWbhQ8wLijsUDkBWQLN6hIA8+HB8sgxZrAhtOiD9tpzHs3UUU2q+niZRCkWLhQ3ivaXUYdCG9Jom2RdtlMvzA==" workbookSaltValue="s2ZNx2hbfcxf7zen8363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<sst xmlns="http://schemas.openxmlformats.org/spreadsheetml/2006/main" count="233" uniqueCount="114">
  <si>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</si>
  <si>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</si>
  <si>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</si>
  <si>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</si>
  <si>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</si>
  <si>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</si>
  <si>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</si>
  <si>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</si>
  <si>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</si>
  <si>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</si>
  <si>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</si>
  <si>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</si>
  <si>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</si>
  <si>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</si>
  <si>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</si>
  <si>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</si>
  <si>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</si>
  <si>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</si>
  <si>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</si>
  <si>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</si>
  <si>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</si>
  <si>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</si>
  <si>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</si>
  <si>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</si>
  <si>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</si>
  <si>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</si>
  <si>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</si>
  <si>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</si>
  <si>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</si>
  <si>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</si>
  <si>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</si>
  <si>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</si>
  <si>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</si>
  <si>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</si>
  <si>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</si>
  <si>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</si>
  <si>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</si>
  <si>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</si>
  <si>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</si>
  <si>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</si>
  <si>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</si>
  <si>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</si>
  <si>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</si>
  <si>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</si>
  <si>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</si>
  <si>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</si>
  <si>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</si>
  <si>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</si>
  <si>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</si>
  <si>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</si>
  <si>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</si>
  <si>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</si>
  <si>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</si>
  <si>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</si>
  <si>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</si>
  <si>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</si>
  <si>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</si>
  <si>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</si>
  <si>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</si>
  <si>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</si>
  <si>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</si>
  <si>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</si>
  <si>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</si>
  <si>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</si>
  <si>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</si>
  <si>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</si>
  <si>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</si>
  <si>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</si>
  <si>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</si>
  <si>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</si>
  <si>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</si>
  <si>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</si>
  <si>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</si>
  <si>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</si>
  <si>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</si>
  <si>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</si>
  <si>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</si>
  <si>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</si>
  <si>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</si>
  <si>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</si>
  <si>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</si>
  <si>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</si>
  <si>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</si>
  <si>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</si>
  <si>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</si>
  <si>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</si>
  <si>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</si>
  <si>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</si>
  <si>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</si>
  <si>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</si>
  <si>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</si>
  <si>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</si>
  <si>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</si>
  <si>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</si>
  <si>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</si>
  <si>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</si>
  <si>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</si>
  <si>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</si>
  <si>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</si>
  <si>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</si>
  <si>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</si>
  <si>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</si>
  <si>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</si>
  <si>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</si>
  <si>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</si>
  <si>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</si>
  <si>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</si>
  <si>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</si>
  <si>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</si>
  <si>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</si>
  <si>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</si>
  <si>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使用料収入に関して、30年度は増加しているが、長期的に見ると減少傾向にあり、債務残高も増加している。現状、経営の健全性は低下している。
　管渠の更新等も十分ではないため、単年度の収益・健全性だけではなく将来の更新計画を含めた財源の確保が課題となっている。</t>
    <rPh sb="1" eb="3">
      <t>シヨウ</t>
    </rPh>
    <rPh sb="3" eb="4">
      <t>リョウ</t>
    </rPh>
    <rPh sb="4" eb="6">
      <t>シュウニュウ</t>
    </rPh>
    <rPh sb="7" eb="8">
      <t>カン</t>
    </rPh>
    <rPh sb="13" eb="15">
      <t>ネンド</t>
    </rPh>
    <rPh sb="16" eb="18">
      <t>ゾウカ</t>
    </rPh>
    <rPh sb="24" eb="27">
      <t>チョウキテキ</t>
    </rPh>
    <rPh sb="28" eb="29">
      <t>ミ</t>
    </rPh>
    <rPh sb="51" eb="53">
      <t>ゲンジョウ</t>
    </rPh>
    <rPh sb="113" eb="115">
      <t>ザイゲン</t>
    </rPh>
    <phoneticPr fontId="4"/>
  </si>
  <si>
    <t>　「管渠の更新投資・老朽化対策の実施状況」については、平成30年度においても更新等への投資ができていない状況である。
　前年に引き続き、雨水排水ポンプ場及び汚水中継ポンプ場等の施設更新・長寿命化事業を実施しており、今後は管渠等も含めストックマネジメント計画に基づき施設更新を行っていく必要がある。</t>
    <rPh sb="126" eb="128">
      <t>ケイカク</t>
    </rPh>
    <rPh sb="129" eb="130">
      <t>モト</t>
    </rPh>
    <rPh sb="132" eb="134">
      <t>シセツ</t>
    </rPh>
    <rPh sb="134" eb="136">
      <t>コウシン</t>
    </rPh>
    <rPh sb="137" eb="138">
      <t>オコナ</t>
    </rPh>
    <rPh sb="142" eb="144">
      <t>ヒツヨウ</t>
    </rPh>
    <phoneticPr fontId="4"/>
  </si>
  <si>
    <t>　「収益的収支比率」については、使用水量増加により使用料収入は増加したが、基準内繰入金の減少、人件費や地方債償還金の増加により前年を下回った。
　また、「企業債残高対事業規模比率」は類似団体と比べて低い水準であるが、債務残高の増加により、前年に引き続き増加した。
　「経費回収率」・「汚水処理原価」については、平均値と比較すると良好な数値を維持していると言える。
　経営の健全性・効率性については、今後、さらなる経営改善と受益者負担の適正化に取り組む必要がある。</t>
    <rPh sb="19" eb="20">
      <t>リョウ</t>
    </rPh>
    <rPh sb="20" eb="22">
      <t>ゾウカ</t>
    </rPh>
    <rPh sb="31" eb="33">
      <t>ゾウカ</t>
    </rPh>
    <rPh sb="37" eb="40">
      <t>キジュンナイ</t>
    </rPh>
    <rPh sb="40" eb="42">
      <t>クリイレ</t>
    </rPh>
    <rPh sb="42" eb="43">
      <t>キン</t>
    </rPh>
    <rPh sb="47" eb="50">
      <t>ジンケンヒ</t>
    </rPh>
    <rPh sb="51" eb="54">
      <t>チホウサイ</t>
    </rPh>
    <rPh sb="54" eb="56">
      <t>ショウカン</t>
    </rPh>
    <rPh sb="56" eb="57">
      <t>キン</t>
    </rPh>
    <rPh sb="58" eb="60">
      <t>ゾウカ</t>
    </rPh>
    <rPh sb="63" eb="65">
      <t>ゼンネン</t>
    </rPh>
    <rPh sb="66" eb="68">
      <t>シタマワ</t>
    </rPh>
    <rPh sb="155" eb="158">
      <t>ヘイキンチ</t>
    </rPh>
    <rPh sb="159" eb="161">
      <t>ヒカク</t>
    </rPh>
    <rPh sb="164" eb="166">
      <t>リョウコウ</t>
    </rPh>
    <rPh sb="167" eb="169">
      <t>スウチ</t>
    </rPh>
    <rPh sb="170" eb="172">
      <t>イジ</t>
    </rPh>
    <rPh sb="177" eb="178">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</si>
</sst>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0.24</c:v>
                </c:pt>
                <c:pt idx="1">
                  <c:v>0</c:v>
                </c:pt>
                <c:pt idx="2">
                  <c:v>0</c:v>
                </c:pt>
                <c:pt idx="3">
                  <c:v>0</c:v>
                </c:pt>
                <c:pt idx="4">
                  <c:v>0</c:v>
                </c:pt>
              </c:numCache>
            </c:numRef>
          </c:val>
          <c:extLst>
            <c:ext xmlns:c16="http://schemas.microsoft.com/office/drawing/2014/chart" uri="{C3380CC4-5D6E-409C-BE32-E72D297353CC}">
              <c16:uniqueId val="{00000000-3D9B-428C-9C62-56E8DA559A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1.1499999999999999</c:v>
                </c:pt>
                <c:pt idx="3">
                  <c:v>0.89</c:v>
                </c:pt>
                <c:pt idx="4">
                  <c:v>0.28999999999999998</c:v>
                </c:pt>
              </c:numCache>
            </c:numRef>
          </c:val>
          <c:smooth val="0"/>
          <c:extLst>
            <c:ext xmlns:c16="http://schemas.microsoft.com/office/drawing/2014/chart" uri="{C3380CC4-5D6E-409C-BE32-E72D297353CC}">
              <c16:uniqueId val="{00000001-3D9B-428C-9C62-56E8DA559A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9-4A5E-80B0-830FFF5336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56.35</c:v>
                </c:pt>
                <c:pt idx="3">
                  <c:v>58.13</c:v>
                </c:pt>
                <c:pt idx="4">
                  <c:v>55.46</c:v>
                </c:pt>
              </c:numCache>
            </c:numRef>
          </c:val>
          <c:smooth val="0"/>
          <c:extLst>
            <c:ext xmlns:c16="http://schemas.microsoft.com/office/drawing/2014/chart" uri="{C3380CC4-5D6E-409C-BE32-E72D297353CC}">
              <c16:uniqueId val="{00000001-7B09-4A5E-80B0-830FFF5336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99.35</c:v>
                </c:pt>
                <c:pt idx="1">
                  <c:v>99.35</c:v>
                </c:pt>
                <c:pt idx="2">
                  <c:v>99.35</c:v>
                </c:pt>
                <c:pt idx="3">
                  <c:v>99.35</c:v>
                </c:pt>
                <c:pt idx="4">
                  <c:v>99.36</c:v>
                </c:pt>
              </c:numCache>
            </c:numRef>
          </c:val>
          <c:extLst>
            <c:ext xmlns:c16="http://schemas.microsoft.com/office/drawing/2014/chart" uri="{C3380CC4-5D6E-409C-BE32-E72D297353CC}">
              <c16:uniqueId val="{00000000-145A-4A05-89D4-A8F590567F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93.3</c:v>
                </c:pt>
                <c:pt idx="3">
                  <c:v>91.75</c:v>
                </c:pt>
                <c:pt idx="4">
                  <c:v>92.45</c:v>
                </c:pt>
              </c:numCache>
            </c:numRef>
          </c:val>
          <c:smooth val="0"/>
          <c:extLst>
            <c:ext xmlns:c16="http://schemas.microsoft.com/office/drawing/2014/chart" uri="{C3380CC4-5D6E-409C-BE32-E72D297353CC}">
              <c16:uniqueId val="{00000001-145A-4A05-89D4-A8F590567F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90.39</c:v>
                </c:pt>
                <c:pt idx="1">
                  <c:v>83.34</c:v>
                </c:pt>
                <c:pt idx="2">
                  <c:v>86.83</c:v>
                </c:pt>
                <c:pt idx="3">
                  <c:v>97.62</c:v>
                </c:pt>
                <c:pt idx="4">
                  <c:v>96.61</c:v>
                </c:pt>
              </c:numCache>
            </c:numRef>
          </c:val>
          <c:extLst>
            <c:ext xmlns:c16="http://schemas.microsoft.com/office/drawing/2014/chart" uri="{C3380CC4-5D6E-409C-BE32-E72D297353CC}">
              <c16:uniqueId val="{00000000-672F-46BE-AA8B-FE7E414091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F-46BE-AA8B-FE7E414091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2-4CD5-8877-64B63766EC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2-4CD5-8877-64B63766EC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C-438A-9B20-CDB9F2B496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C-438A-9B20-CDB9F2B496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3-4079-AD6F-CAB240BB7A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3-4079-AD6F-CAB240BB7A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0A-4699-ADE4-D47D7688E8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A-4699-ADE4-D47D7688E8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352.21</c:v>
                </c:pt>
                <c:pt idx="1">
                  <c:v>375.46</c:v>
                </c:pt>
                <c:pt idx="2">
                  <c:v>437.95</c:v>
                </c:pt>
                <c:pt idx="3">
                  <c:v>463.97</c:v>
                </c:pt>
                <c:pt idx="4">
                  <c:v>911.01</c:v>
                </c:pt>
              </c:numCache>
            </c:numRef>
          </c:val>
          <c:extLst>
            <c:ext xmlns:c16="http://schemas.microsoft.com/office/drawing/2014/chart" uri="{C3380CC4-5D6E-409C-BE32-E72D297353CC}">
              <c16:uniqueId val="{00000000-3E63-4E51-B648-8F71E46952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773.95</c:v>
                </c:pt>
                <c:pt idx="3">
                  <c:v>857.76</c:v>
                </c:pt>
                <c:pt idx="4">
                  <c:v>978.87</c:v>
                </c:pt>
              </c:numCache>
            </c:numRef>
          </c:val>
          <c:smooth val="0"/>
          <c:extLst>
            <c:ext xmlns:c16="http://schemas.microsoft.com/office/drawing/2014/chart" uri="{C3380CC4-5D6E-409C-BE32-E72D297353CC}">
              <c16:uniqueId val="{00000001-3E63-4E51-B648-8F71E46952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110.04</c:v>
                </c:pt>
                <c:pt idx="1">
                  <c:v>87.17</c:v>
                </c:pt>
                <c:pt idx="2">
                  <c:v>88.25</c:v>
                </c:pt>
                <c:pt idx="3">
                  <c:v>97.45</c:v>
                </c:pt>
                <c:pt idx="4">
                  <c:v>92.34</c:v>
                </c:pt>
              </c:numCache>
            </c:numRef>
          </c:val>
          <c:extLst>
            <c:ext xmlns:c16="http://schemas.microsoft.com/office/drawing/2014/chart" uri="{C3380CC4-5D6E-409C-BE32-E72D297353CC}">
              <c16:uniqueId val="{00000000-9480-4608-865C-9ED7610A40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72.87</c:v>
                </c:pt>
                <c:pt idx="3">
                  <c:v>81.260000000000005</c:v>
                </c:pt>
                <c:pt idx="4">
                  <c:v>85.9</c:v>
                </c:pt>
              </c:numCache>
            </c:numRef>
          </c:val>
          <c:smooth val="0"/>
          <c:extLst>
            <c:ext xmlns:c16="http://schemas.microsoft.com/office/drawing/2014/chart" uri="{C3380CC4-5D6E-409C-BE32-E72D297353CC}">
              <c16:uniqueId val="{00000001-9480-4608-865C-9ED7610A40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114.34</c:v>
                </c:pt>
                <c:pt idx="1">
                  <c:v>137.06</c:v>
                </c:pt>
                <c:pt idx="2">
                  <c:v>127.82</c:v>
                </c:pt>
                <c:pt idx="3">
                  <c:v>114.68</c:v>
                </c:pt>
                <c:pt idx="4">
                  <c:v>121.89</c:v>
                </c:pt>
              </c:numCache>
            </c:numRef>
          </c:val>
          <c:extLst>
            <c:ext xmlns:c16="http://schemas.microsoft.com/office/drawing/2014/chart" uri="{C3380CC4-5D6E-409C-BE32-E72D297353CC}">
              <c16:uniqueId val="{00000000-F081-4E01-9B8D-AF16B89B856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160.55000000000001</c:v>
                </c:pt>
                <c:pt idx="3">
                  <c:v>151.16999999999999</c:v>
                </c:pt>
                <c:pt idx="4">
                  <c:v>148.41999999999999</c:v>
                </c:pt>
              </c:numCache>
            </c:numRef>
          </c:val>
          <c:smooth val="0"/>
          <c:extLst>
            <c:ext xmlns:c16="http://schemas.microsoft.com/office/drawing/2014/chart" uri="{C3380CC4-5D6E-409C-BE32-E72D297353CC}">
              <c16:uniqueId val="{00000001-F081-4E01-9B8D-AF16B89B856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大山崎町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Cb1</v>
      </c>
      <c r="X8" s="71"/>
      <c r="Y8" s="71"/>
      <c r="Z8" s="71"/>
      <c r="AA8" s="71"/>
      <c r="AB8" s="71"/>
      <c r="AC8" s="71"/>
      <c r="AD8" s="72" t="str">
        <f>データ!$M$6</f>
        <v>非設置</v>
      </c>
      <c r="AE8" s="72"/>
      <c r="AF8" s="72"/>
      <c r="AG8" s="72"/>
      <c r="AH8" s="72"/>
      <c r="AI8" s="72"/>
      <c r="AJ8" s="72"/>
      <c r="AK8" s="3"/>
      <c r="AL8" s="68">
        <f>データ!S6</f>
        <v>15998</v>
      </c>
      <c r="AM8" s="68"/>
      <c r="AN8" s="68"/>
      <c r="AO8" s="68"/>
      <c r="AP8" s="68"/>
      <c r="AQ8" s="68"/>
      <c r="AR8" s="68"/>
      <c r="AS8" s="68"/>
      <c r="AT8" s="67">
        <f>データ!T6</f>
        <v>5.97</v>
      </c>
      <c r="AU8" s="67"/>
      <c r="AV8" s="67"/>
      <c r="AW8" s="67"/>
      <c r="AX8" s="67"/>
      <c r="AY8" s="67"/>
      <c r="AZ8" s="67"/>
      <c r="BA8" s="67"/>
      <c r="BB8" s="67">
        <f>データ!U6</f>
        <v>2679.73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99.91</v>
      </c>
      <c r="Q10" s="67"/>
      <c r="R10" s="67"/>
      <c r="S10" s="67"/>
      <c r="T10" s="67"/>
      <c r="U10" s="67"/>
      <c r="V10" s="67"/>
      <c r="W10" s="67">
        <f>データ!Q6</f>
        <v>88.69</v>
      </c>
      <c r="X10" s="67"/>
      <c r="Y10" s="67"/>
      <c r="Z10" s="67"/>
      <c r="AA10" s="67"/>
      <c r="AB10" s="67"/>
      <c r="AC10" s="67"/>
      <c r="AD10" s="68">
        <f>データ!R6</f>
        <v>1512</v>
      </c>
      <c r="AE10" s="68"/>
      <c r="AF10" s="68"/>
      <c r="AG10" s="68"/>
      <c r="AH10" s="68"/>
      <c r="AI10" s="68"/>
      <c r="AJ10" s="68"/>
      <c r="AK10" s="2"/>
      <c r="AL10" s="68">
        <f>データ!V6</f>
        <v>15991</v>
      </c>
      <c r="AM10" s="68"/>
      <c r="AN10" s="68"/>
      <c r="AO10" s="68"/>
      <c r="AP10" s="68"/>
      <c r="AQ10" s="68"/>
      <c r="AR10" s="68"/>
      <c r="AS10" s="68"/>
      <c r="AT10" s="67">
        <f>データ!W6</f>
        <v>2.88</v>
      </c>
      <c r="AU10" s="67"/>
      <c r="AV10" s="67"/>
      <c r="AW10" s="67"/>
      <c r="AX10" s="67"/>
      <c r="AY10" s="67"/>
      <c r="AZ10" s="67"/>
      <c r="BA10" s="67"/>
      <c r="BB10" s="67">
        <f>データ!X6</f>
        <v>5552.43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IRzPc9UMYLghPFhpyd3B85MuNLnofAGc9/Df0Z2auhIgvU8aafYxgXi3vRM8n8U9gwalc5QHvxZzYdk77nfRFg==" saltValue="tbrf1+iAldP8UWTRY2Zy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263036</v>
      </c>
      <c r="D6" s="33">
        <f t="shared" si="3"/>
        <v>47</v>
      </c>
      <c r="E6" s="33">
        <f t="shared" si="3"/>
        <v>17</v>
      </c>
      <c r="F6" s="33">
        <f t="shared" si="3"/>
        <v>1</v>
      </c>
      <c r="G6" s="33">
        <f t="shared" si="3"/>
        <v>0</v>
      </c>
      <c r="H6" s="33" t="str">
        <f t="shared" si="3"/>
        <v>京都府　大山崎町</v>
      </c>
      <c r="I6" s="33" t="str">
        <f t="shared" si="3"/>
        <v>法非適用</v>
      </c>
      <c r="J6" s="33" t="str">
        <f t="shared" si="3"/>
        <v>下水道事業</v>
      </c>
      <c r="K6" s="33" t="str">
        <f t="shared" si="3"/>
        <v>公共下水道</v>
      </c>
      <c r="L6" s="33" t="str">
        <f t="shared" si="3"/>
        <v>Cb1</v>
      </c>
      <c r="M6" s="33" t="str">
        <f t="shared" si="3"/>
        <v>非設置</v>
      </c>
      <c r="N6" s="34" t="str">
        <f t="shared" si="3"/>
        <v>-</v>
      </c>
      <c r="O6" s="34" t="str">
        <f t="shared" si="3"/>
        <v>該当数値なし</v>
      </c>
      <c r="P6" s="34">
        <f t="shared" si="3"/>
        <v>99.91</v>
      </c>
      <c r="Q6" s="34">
        <f t="shared" si="3"/>
        <v>88.69</v>
      </c>
      <c r="R6" s="34">
        <f t="shared" si="3"/>
        <v>1512</v>
      </c>
      <c r="S6" s="34">
        <f t="shared" si="3"/>
        <v>15998</v>
      </c>
      <c r="T6" s="34">
        <f t="shared" si="3"/>
        <v>5.97</v>
      </c>
      <c r="U6" s="34">
        <f t="shared" si="3"/>
        <v>2679.73</v>
      </c>
      <c r="V6" s="34">
        <f t="shared" si="3"/>
        <v>15991</v>
      </c>
      <c r="W6" s="34">
        <f t="shared" si="3"/>
        <v>2.88</v>
      </c>
      <c r="X6" s="34">
        <f t="shared" si="3"/>
        <v>5552.43</v>
      </c>
      <c r="Y6" s="35">
        <f>IF(Y7="",NA(),Y7)</f>
        <v>90.39</v>
      </c>
      <c r="Z6" s="35">
        <f t="shared" ref="Z6:AH6" si="4">IF(Z7="",NA(),Z7)</f>
        <v>83.34</v>
      </c>
      <c r="AA6" s="35">
        <f t="shared" si="4"/>
        <v>86.83</v>
      </c>
      <c r="AB6" s="35">
        <f t="shared" si="4"/>
        <v>97.62</v>
      </c>
      <c r="AC6" s="35">
        <f t="shared" si="4"/>
        <v>96.61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352.21</v>
      </c>
      <c r="BG6" s="35">
        <f t="shared" ref="BG6:BO6" si="7">IF(BG7="",NA(),BG7)</f>
        <v>375.46</v>
      </c>
      <c r="BH6" s="35">
        <f t="shared" si="7"/>
        <v>437.95</v>
      </c>
      <c r="BI6" s="35">
        <f t="shared" si="7"/>
        <v>463.97</v>
      </c>
      <c r="BJ6" s="35">
        <f t="shared" si="7"/>
        <v>911.01</v>
      </c>
      <c r="BK6" s="35">
        <f t="shared" si="7"/>
        <v>641.22</v>
      </c>
      <c r="BL6" s="35">
        <f t="shared" si="7"/>
        <v>681.23</v>
      </c>
      <c r="BM6" s="35">
        <f t="shared" si="7"/>
        <v>773.95</v>
      </c>
      <c r="BN6" s="35">
        <f t="shared" si="7"/>
        <v>857.76</v>
      </c>
      <c r="BO6" s="35">
        <f t="shared" si="7"/>
        <v>978.87</v>
      </c>
      <c r="BP6" s="34" t="str">
        <f>IF(BP7="","",IF(BP7="-","【-】","【"&amp;SUBSTITUTE(TEXT(BP7,"#,##0.00"),"-","△")&amp;"】"))</f>
        <v>【682.78】</v>
      </c>
      <c r="BQ6" s="35">
        <f>IF(BQ7="",NA(),BQ7)</f>
        <v>110.04</v>
      </c>
      <c r="BR6" s="35">
        <f t="shared" ref="BR6:BZ6" si="8">IF(BR7="",NA(),BR7)</f>
        <v>87.17</v>
      </c>
      <c r="BS6" s="35">
        <f t="shared" si="8"/>
        <v>88.25</v>
      </c>
      <c r="BT6" s="35">
        <f t="shared" si="8"/>
        <v>97.45</v>
      </c>
      <c r="BU6" s="35">
        <f t="shared" si="8"/>
        <v>92.34</v>
      </c>
      <c r="BV6" s="35">
        <f t="shared" si="8"/>
        <v>71.48</v>
      </c>
      <c r="BW6" s="35">
        <f t="shared" si="8"/>
        <v>76.84</v>
      </c>
      <c r="BX6" s="35">
        <f t="shared" si="8"/>
        <v>72.87</v>
      </c>
      <c r="BY6" s="35">
        <f t="shared" si="8"/>
        <v>81.260000000000005</v>
      </c>
      <c r="BZ6" s="35">
        <f t="shared" si="8"/>
        <v>85.9</v>
      </c>
      <c r="CA6" s="34" t="str">
        <f>IF(CA7="","",IF(CA7="-","【-】","【"&amp;SUBSTITUTE(TEXT(CA7,"#,##0.00"),"-","△")&amp;"】"))</f>
        <v>【100.91】</v>
      </c>
      <c r="CB6" s="35">
        <f>IF(CB7="",NA(),CB7)</f>
        <v>114.34</v>
      </c>
      <c r="CC6" s="35">
        <f t="shared" ref="CC6:CK6" si="9">IF(CC7="",NA(),CC7)</f>
        <v>137.06</v>
      </c>
      <c r="CD6" s="35">
        <f t="shared" si="9"/>
        <v>127.82</v>
      </c>
      <c r="CE6" s="35">
        <f t="shared" si="9"/>
        <v>114.68</v>
      </c>
      <c r="CF6" s="35">
        <f t="shared" si="9"/>
        <v>121.89</v>
      </c>
      <c r="CG6" s="35">
        <f t="shared" si="9"/>
        <v>170.07</v>
      </c>
      <c r="CH6" s="35">
        <f t="shared" si="9"/>
        <v>160.72999999999999</v>
      </c>
      <c r="CI6" s="35">
        <f t="shared" si="9"/>
        <v>160.55000000000001</v>
      </c>
      <c r="CJ6" s="35">
        <f t="shared" si="9"/>
        <v>151.16999999999999</v>
      </c>
      <c r="CK6" s="35">
        <f t="shared" si="9"/>
        <v>148.41999999999999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62.16</v>
      </c>
      <c r="CS6" s="35">
        <f t="shared" si="10"/>
        <v>59.97</v>
      </c>
      <c r="CT6" s="35">
        <f t="shared" si="10"/>
        <v>56.35</v>
      </c>
      <c r="CU6" s="35">
        <f t="shared" si="10"/>
        <v>58.13</v>
      </c>
      <c r="CV6" s="35">
        <f t="shared" si="10"/>
        <v>55.46</v>
      </c>
      <c r="CW6" s="34" t="str">
        <f>IF(CW7="","",IF(CW7="-","【-】","【"&amp;SUBSTITUTE(TEXT(CW7,"#,##0.00"),"-","△")&amp;"】"))</f>
        <v>【58.98】</v>
      </c>
      <c r="CX6" s="35">
        <f>IF(CX7="",NA(),CX7)</f>
        <v>99.35</v>
      </c>
      <c r="CY6" s="35">
        <f t="shared" ref="CY6:DG6" si="11">IF(CY7="",NA(),CY7)</f>
        <v>99.35</v>
      </c>
      <c r="CZ6" s="35">
        <f t="shared" si="11"/>
        <v>99.35</v>
      </c>
      <c r="DA6" s="35">
        <f t="shared" si="11"/>
        <v>99.35</v>
      </c>
      <c r="DB6" s="35">
        <f t="shared" si="11"/>
        <v>99.36</v>
      </c>
      <c r="DC6" s="35">
        <f t="shared" si="11"/>
        <v>95.73</v>
      </c>
      <c r="DD6" s="35">
        <f t="shared" si="11"/>
        <v>94.8</v>
      </c>
      <c r="DE6" s="35">
        <f t="shared" si="11"/>
        <v>93.3</v>
      </c>
      <c r="DF6" s="35">
        <f t="shared" si="11"/>
        <v>91.75</v>
      </c>
      <c r="DG6" s="35">
        <f t="shared" si="11"/>
        <v>92.45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0.24</v>
      </c>
      <c r="EF6" s="34">
        <f t="shared" ref="EF6:EN6" si="14">IF(EF7="",NA(),EF7)</f>
        <v>0</v>
      </c>
      <c r="EG6" s="34">
        <f t="shared" si="14"/>
        <v>0</v>
      </c>
      <c r="EH6" s="34">
        <f t="shared" si="14"/>
        <v>0</v>
      </c>
      <c r="EI6" s="34">
        <f t="shared" si="14"/>
        <v>0</v>
      </c>
      <c r="EJ6" s="35">
        <f t="shared" si="14"/>
        <v>7.0000000000000007E-2</v>
      </c>
      <c r="EK6" s="35">
        <f t="shared" si="14"/>
        <v>1.08</v>
      </c>
      <c r="EL6" s="35">
        <f t="shared" si="14"/>
        <v>1.1499999999999999</v>
      </c>
      <c r="EM6" s="35">
        <f t="shared" si="14"/>
        <v>0.89</v>
      </c>
      <c r="EN6" s="35">
        <f t="shared" si="14"/>
        <v>0.28999999999999998</v>
      </c>
      <c r="EO6" s="34" t="str">
        <f>IF(EO7="","",IF(EO7="-","【-】","【"&amp;SUBSTITUTE(TEXT(EO7,"#,##0.00"),"-","△")&amp;"】"))</f>
        <v>【0.23】</v>
      </c>
    </row>
    <row r="7" spans="1:145" s="36" customFormat="1" x14ac:dyDescent="0.15">
      <c r="A7" s="28"/>
      <c r="B7" s="37">
        <v>2018</v>
      </c>
      <c r="C7" s="37">
        <v>263036</v>
      </c>
      <c r="D7" s="37">
        <v>47</v>
      </c>
      <c r="E7" s="37">
        <v>17</v>
      </c>
      <c r="F7" s="37">
        <v>1</v>
      </c>
      <c r="G7" s="37">
        <v>0</v>
      </c>
      <c r="H7" s="37" t="s">
        <v>98</v>
      </c>
      <c r="I7" s="37" t="s">
        <v>99</v>
      </c>
      <c r="J7" s="37" t="s">
        <v>100</v>
      </c>
      <c r="K7" s="37" t="s">
        <v>101</v>
      </c>
      <c r="L7" s="37" t="s">
        <v>102</v>
      </c>
      <c r="M7" s="37" t="s">
        <v>103</v>
      </c>
      <c r="N7" s="38" t="s">
        <v>104</v>
      </c>
      <c r="O7" s="38" t="s">
        <v>105</v>
      </c>
      <c r="P7" s="38">
        <v>99.91</v>
      </c>
      <c r="Q7" s="38">
        <v>88.69</v>
      </c>
      <c r="R7" s="38">
        <v>1512</v>
      </c>
      <c r="S7" s="38">
        <v>15998</v>
      </c>
      <c r="T7" s="38">
        <v>5.97</v>
      </c>
      <c r="U7" s="38">
        <v>2679.73</v>
      </c>
      <c r="V7" s="38">
        <v>15991</v>
      </c>
      <c r="W7" s="38">
        <v>2.88</v>
      </c>
      <c r="X7" s="38">
        <v>5552.43</v>
      </c>
      <c r="Y7" s="38">
        <v>90.39</v>
      </c>
      <c r="Z7" s="38">
        <v>83.34</v>
      </c>
      <c r="AA7" s="38">
        <v>86.83</v>
      </c>
      <c r="AB7" s="38">
        <v>97.62</v>
      </c>
      <c r="AC7" s="38">
        <v>96.61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352.21</v>
      </c>
      <c r="BG7" s="38">
        <v>375.46</v>
      </c>
      <c r="BH7" s="38">
        <v>437.95</v>
      </c>
      <c r="BI7" s="38">
        <v>463.97</v>
      </c>
      <c r="BJ7" s="38">
        <v>911.01</v>
      </c>
      <c r="BK7" s="38">
        <v>641.22</v>
      </c>
      <c r="BL7" s="38">
        <v>681.23</v>
      </c>
      <c r="BM7" s="38">
        <v>773.95</v>
      </c>
      <c r="BN7" s="38">
        <v>857.76</v>
      </c>
      <c r="BO7" s="38">
        <v>978.87</v>
      </c>
      <c r="BP7" s="38">
        <v>682.78</v>
      </c>
      <c r="BQ7" s="38">
        <v>110.04</v>
      </c>
      <c r="BR7" s="38">
        <v>87.17</v>
      </c>
      <c r="BS7" s="38">
        <v>88.25</v>
      </c>
      <c r="BT7" s="38">
        <v>97.45</v>
      </c>
      <c r="BU7" s="38">
        <v>92.34</v>
      </c>
      <c r="BV7" s="38">
        <v>71.48</v>
      </c>
      <c r="BW7" s="38">
        <v>76.84</v>
      </c>
      <c r="BX7" s="38">
        <v>72.87</v>
      </c>
      <c r="BY7" s="38">
        <v>81.260000000000005</v>
      </c>
      <c r="BZ7" s="38">
        <v>85.9</v>
      </c>
      <c r="CA7" s="38">
        <v>100.91</v>
      </c>
      <c r="CB7" s="38">
        <v>114.34</v>
      </c>
      <c r="CC7" s="38">
        <v>137.06</v>
      </c>
      <c r="CD7" s="38">
        <v>127.82</v>
      </c>
      <c r="CE7" s="38">
        <v>114.68</v>
      </c>
      <c r="CF7" s="38">
        <v>121.89</v>
      </c>
      <c r="CG7" s="38">
        <v>170.07</v>
      </c>
      <c r="CH7" s="38">
        <v>160.72999999999999</v>
      </c>
      <c r="CI7" s="38">
        <v>160.55000000000001</v>
      </c>
      <c r="CJ7" s="38">
        <v>151.16999999999999</v>
      </c>
      <c r="CK7" s="38">
        <v>148.41999999999999</v>
      </c>
      <c r="CL7" s="38">
        <v>136.86000000000001</v>
      </c>
      <c r="CM7" s="38" t="s">
        <v>104</v>
      </c>
      <c r="CN7" s="38" t="s">
        <v>104</v>
      </c>
      <c r="CO7" s="38" t="s">
        <v>104</v>
      </c>
      <c r="CP7" s="38" t="s">
        <v>104</v>
      </c>
      <c r="CQ7" s="38" t="s">
        <v>104</v>
      </c>
      <c r="CR7" s="38">
        <v>62.16</v>
      </c>
      <c r="CS7" s="38">
        <v>59.97</v>
      </c>
      <c r="CT7" s="38">
        <v>56.35</v>
      </c>
      <c r="CU7" s="38">
        <v>58.13</v>
      </c>
      <c r="CV7" s="38">
        <v>55.46</v>
      </c>
      <c r="CW7" s="38">
        <v>58.98</v>
      </c>
      <c r="CX7" s="38">
        <v>99.35</v>
      </c>
      <c r="CY7" s="38">
        <v>99.35</v>
      </c>
      <c r="CZ7" s="38">
        <v>99.35</v>
      </c>
      <c r="DA7" s="38">
        <v>99.35</v>
      </c>
      <c r="DB7" s="38">
        <v>99.36</v>
      </c>
      <c r="DC7" s="38">
        <v>95.73</v>
      </c>
      <c r="DD7" s="38">
        <v>94.8</v>
      </c>
      <c r="DE7" s="38">
        <v>93.3</v>
      </c>
      <c r="DF7" s="38">
        <v>91.75</v>
      </c>
      <c r="DG7" s="38">
        <v>92.45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0.24</v>
      </c>
      <c r="EF7" s="38">
        <v>0</v>
      </c>
      <c r="EG7" s="38">
        <v>0</v>
      </c>
      <c r="EH7" s="38">
        <v>0</v>
      </c>
      <c r="EI7" s="38">
        <v>0</v>
      </c>
      <c r="EJ7" s="38">
        <v>7.0000000000000007E-2</v>
      </c>
      <c r="EK7" s="38">
        <v>1.08</v>
      </c>
      <c r="EL7" s="38">
        <v>1.1499999999999999</v>
      </c>
      <c r="EM7" s="38">
        <v>0.89</v>
      </c>
      <c r="EN7" s="38">
        <v>0.28999999999999998</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清太郎</dc:creator>
  <cp:lastModifiedBy>井上 清太郎</cp:lastModifiedBy>
  <cp:lastPrinted>2020-02-13T07:29:48Z</cp:lastPrinted>
  <dcterms:created xsi:type="dcterms:W3CDTF">2020-01-29T02:25:05Z</dcterms:created>
  <dcterms:modified xsi:type="dcterms:W3CDTF">2020-02-14T00:44:08Z</dcterms:modified>
</cp:coreProperties>
</file>