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-jh051\N\財政課\財政\財政係\公営企業\R01年度（H31年度）\R02.01.16 （照会）経営比較分析表\03.回答\"/>
    </mc:Choice>
  </mc:AlternateContent>
  <workbookProtection workbookAlgorithmName="SHA-512" workbookHashValue="QoN22t33OZXaVtxQ3AGtGfkJMloOCRouRcg8W61tClsYJbrjW5Vb8vU3zgegW6XHn5q7UmB2zXvlkgvjEKawVg==" workbookSaltValue="6z3XSVKwRslGrtQJlFgx4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I76" i="4"/>
  <c r="LT76" i="4"/>
  <c r="LE76" i="4"/>
  <c r="KP76" i="4"/>
  <c r="KA76" i="4"/>
  <c r="IT76" i="4"/>
  <c r="IE76" i="4"/>
  <c r="HP76" i="4"/>
  <c r="HA76" i="4"/>
  <c r="GL76" i="4"/>
  <c r="CV76" i="4"/>
  <c r="BZ76" i="4"/>
  <c r="BK76" i="4"/>
  <c r="AV76" i="4"/>
  <c r="AG76" i="4"/>
  <c r="R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51" i="4"/>
  <c r="LH51" i="4"/>
  <c r="KO51" i="4"/>
  <c r="JV51" i="4"/>
  <c r="JC51" i="4"/>
  <c r="HJ51" i="4"/>
  <c r="GQ51" i="4"/>
  <c r="FX51" i="4"/>
  <c r="FE51" i="4"/>
  <c r="EL51" i="4"/>
  <c r="CS51" i="4"/>
  <c r="BZ51" i="4"/>
  <c r="BG51" i="4"/>
  <c r="AN51" i="4"/>
  <c r="U51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MA30" i="4"/>
  <c r="LH30" i="4"/>
  <c r="KO30" i="4"/>
  <c r="JV30" i="4"/>
  <c r="JC30" i="4"/>
  <c r="HJ30" i="4"/>
  <c r="GQ30" i="4"/>
  <c r="FX30" i="4"/>
  <c r="FE30" i="4"/>
  <c r="EL30" i="4"/>
  <c r="CS30" i="4"/>
  <c r="BZ30" i="4"/>
  <c r="BG30" i="4"/>
  <c r="AN30" i="4"/>
  <c r="U30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</calcChain>
</file>

<file path=xl/sharedStrings.xml><?xml version="1.0" encoding="utf-8"?>
<sst xmlns="http://schemas.openxmlformats.org/spreadsheetml/2006/main" count="278" uniqueCount="122">
  <si>
    <t>2. 資産等の状況</t>
  </si>
  <si>
    <t>当該値</t>
    <rPh sb="0" eb="2">
      <t>トウガイ</t>
    </rPh>
    <rPh sb="2" eb="3">
      <t>チ</t>
    </rPh>
    <phoneticPr fontId="1"/>
  </si>
  <si>
    <t>業種名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</si>
  <si>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</si>
  <si>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経営比較分析表（平成30年度決算）</t>
    <rPh sb="8" eb="10">
      <t>ヘイセイ</t>
    </rPh>
    <rPh sb="12" eb="14">
      <t>ネンド</t>
    </rPh>
    <rPh sb="14" eb="16">
      <t>ケッサン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</si>
  <si>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</si>
  <si>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</si>
  <si>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④</t>
  </si>
  <si>
    <t>管理者の情報</t>
    <rPh sb="0" eb="3">
      <t>カンリシャ</t>
    </rPh>
    <rPh sb="4" eb="6">
      <t>ジョウホウ</t>
    </rPh>
    <phoneticPr fontId="1"/>
  </si>
  <si>
    <t>④売上高ＧＯＰ比率(％)</t>
  </si>
  <si>
    <t>業務名</t>
    <rPh sb="2" eb="3">
      <t>メイ</t>
    </rPh>
    <phoneticPr fontId="1"/>
  </si>
  <si>
    <t>⑤ＥＢＩＴＤＡ(千円)</t>
  </si>
  <si>
    <t>駐車場使用面積(㎡)</t>
  </si>
  <si>
    <t>平成30年度全国平均</t>
  </si>
  <si>
    <t>事業名</t>
    <rPh sb="0" eb="2">
      <t>ジギョウ</t>
    </rPh>
    <rPh sb="2" eb="3">
      <t>メイ</t>
    </rPh>
    <phoneticPr fontId="1"/>
  </si>
  <si>
    <t>立地</t>
    <rPh sb="0" eb="2">
      <t>リッチ</t>
    </rPh>
    <phoneticPr fontId="1"/>
  </si>
  <si>
    <t>類似施設区分</t>
    <rPh sb="0" eb="2">
      <t>ルイジ</t>
    </rPh>
    <rPh sb="2" eb="4">
      <t>シセツ</t>
    </rPh>
    <rPh sb="4" eb="6">
      <t>クブン</t>
    </rPh>
    <phoneticPr fontId="1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</si>
  <si>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</si>
  <si>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</si>
  <si>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</si>
  <si>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</si>
  <si>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基本情報</t>
    <rPh sb="0" eb="2">
      <t>キホン</t>
    </rPh>
    <rPh sb="2" eb="4">
      <t>ジョウホウ</t>
    </rPh>
    <phoneticPr fontId="1"/>
  </si>
  <si>
    <t>当該施設値（当該値）</t>
    <rPh sb="2" eb="4">
      <t>シセツ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</si>
  <si>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</si>
  <si>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</si>
  <si>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②他会計補助金比率(％)</t>
  </si>
  <si>
    <t>Ｎ－４年度</t>
    <rPh sb="3" eb="5">
      <t>ネンド</t>
    </rPh>
    <phoneticPr fontId="1"/>
  </si>
  <si>
    <t>種類</t>
    <rPh sb="0" eb="2">
      <t>シュルイ</t>
    </rPh>
    <phoneticPr fontId="1"/>
  </si>
  <si>
    <t>構造</t>
    <rPh sb="0" eb="2">
      <t>コウゾウ</t>
    </rPh>
    <phoneticPr fontId="1"/>
  </si>
  <si>
    <t>⑧</t>
  </si>
  <si>
    <t>当該値(N-4)</t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</si>
  <si>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"/>
  </si>
  <si>
    <t>年度</t>
    <rPh sb="0" eb="2">
      <t>ネンド</t>
    </rPh>
    <phoneticPr fontId="1"/>
  </si>
  <si>
    <t>収容台数(台)</t>
  </si>
  <si>
    <t>⑧設備投資見込額(千円)</t>
  </si>
  <si>
    <t>一時間当たりの基本料金(円)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</si>
  <si>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</si>
  <si>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⑪</t>
  </si>
  <si>
    <t>①</t>
  </si>
  <si>
    <t>－</t>
  </si>
  <si>
    <t>項番</t>
    <rPh sb="0" eb="2">
      <t>コウバン</t>
    </rPh>
    <phoneticPr fontId="1"/>
  </si>
  <si>
    <t>類似施設平均値（平均値）</t>
  </si>
  <si>
    <t>【】</t>
  </si>
  <si>
    <t>-</t>
  </si>
  <si>
    <t>⑦敷地の地価(千円)</t>
  </si>
  <si>
    <t>分析欄</t>
    <rPh sb="0" eb="2">
      <t>ブンセキ</t>
    </rPh>
    <rPh sb="2" eb="3">
      <t>ラン</t>
    </rPh>
    <phoneticPr fontId="1"/>
  </si>
  <si>
    <t>③駐車台数一台当たりの他会計補助金額(円)</t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</si>
  <si>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</si>
  <si>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1.収益等の状況</t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</si>
  <si>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"/>
  </si>
  <si>
    <t>3.利用の状況</t>
  </si>
  <si>
    <t>施設CD</t>
    <rPh sb="0" eb="2">
      <t>シセツ</t>
    </rPh>
    <phoneticPr fontId="1"/>
  </si>
  <si>
    <t>2. 資産等の状況について</t>
  </si>
  <si>
    <t>平均値</t>
    <rPh sb="0" eb="2">
      <t>ヘイキン</t>
    </rPh>
    <rPh sb="2" eb="3">
      <t>チ</t>
    </rPh>
    <phoneticPr fontId="1"/>
  </si>
  <si>
    <t>3. 利用の状況について</t>
  </si>
  <si>
    <t>2.資産等の状況</t>
  </si>
  <si>
    <t>⑥</t>
  </si>
  <si>
    <t>全体総括</t>
    <rPh sb="0" eb="2">
      <t>ゼンタイ</t>
    </rPh>
    <rPh sb="2" eb="4">
      <t>ソウカツ</t>
    </rPh>
    <phoneticPr fontId="1"/>
  </si>
  <si>
    <t>⑦</t>
  </si>
  <si>
    <t>全国平均</t>
    <rPh sb="0" eb="2">
      <t>ゼンコク</t>
    </rPh>
    <rPh sb="2" eb="4">
      <t>ヘイキン</t>
    </rPh>
    <phoneticPr fontId="1"/>
  </si>
  <si>
    <t>⑨</t>
  </si>
  <si>
    <t>②</t>
  </si>
  <si>
    <t>③</t>
  </si>
  <si>
    <t>⑤</t>
  </si>
  <si>
    <t>中項目</t>
    <rPh sb="0" eb="1">
      <t>チュウ</t>
    </rPh>
    <rPh sb="1" eb="3">
      <t>コウモク</t>
    </rPh>
    <phoneticPr fontId="1"/>
  </si>
  <si>
    <t>⑩</t>
  </si>
  <si>
    <t>類似施設平均(N-3)</t>
  </si>
  <si>
    <t>団体CD</t>
    <rPh sb="0" eb="2">
      <t>ダンタイ</t>
    </rPh>
    <phoneticPr fontId="1"/>
  </si>
  <si>
    <t>業務CD</t>
    <rPh sb="0" eb="2">
      <t>ギョウム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</si>
  <si>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</si>
  <si>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⑥有形固定資産減価償却率(％)</t>
  </si>
  <si>
    <t>⑦敷地の
地価(千円)</t>
  </si>
  <si>
    <t>⑧設備投資
見込額(千円)</t>
  </si>
  <si>
    <t>⑨累積欠損金比率(％)</t>
  </si>
  <si>
    <t>⑩企業債残高対料金収入比率(％)</t>
  </si>
  <si>
    <t>⑪稼働率(％)</t>
  </si>
  <si>
    <t>小項目</t>
    <rPh sb="0" eb="3">
      <t>ショウコウモク</t>
    </rPh>
    <phoneticPr fontId="1"/>
  </si>
  <si>
    <t>表参照用</t>
    <rPh sb="0" eb="1">
      <t>ヒョウ</t>
    </rPh>
    <rPh sb="1" eb="4">
      <t>サンショウヨウ</t>
    </rPh>
    <phoneticPr fontId="1"/>
  </si>
  <si>
    <t>団体名</t>
    <rPh sb="0" eb="3">
      <t>ダンタイメイ</t>
    </rPh>
    <phoneticPr fontId="1"/>
  </si>
  <si>
    <t>施設名称</t>
    <rPh sb="0" eb="2">
      <t>シセツ</t>
    </rPh>
    <rPh sb="2" eb="4">
      <t>メイショウ</t>
    </rPh>
    <phoneticPr fontId="1"/>
  </si>
  <si>
    <t>業務名称</t>
    <rPh sb="0" eb="4">
      <t>ギョウムメイショウ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</si>
  <si>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</si>
  <si>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</si>
  <si>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</si>
  <si>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</si>
  <si>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"/>
  </si>
  <si>
    <t>立地</t>
    <rPh sb="0" eb="2">
      <t>リッチ</t>
    </rPh>
    <phoneticPr fontId="13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</si>
  <si>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3"/>
  </si>
  <si>
    <t>駐車場使用面積</t>
    <rPh sb="0" eb="3">
      <t>チュウシャジョウ</t>
    </rPh>
    <rPh sb="3" eb="5">
      <t>シヨウ</t>
    </rPh>
    <rPh sb="5" eb="7">
      <t>メンセキ</t>
    </rPh>
    <phoneticPr fontId="13"/>
  </si>
  <si>
    <t>収容台数（台）</t>
  </si>
  <si>
    <t>一時間当たりの基本料金（円）</t>
  </si>
  <si>
    <t>指定管理者制度の導入</t>
  </si>
  <si>
    <t>当該値(N-3)</t>
  </si>
  <si>
    <t>当該値(N-2)</t>
  </si>
  <si>
    <t>当該値(N-1)</t>
  </si>
  <si>
    <t>当該値(N)</t>
  </si>
  <si>
    <t>類似施設平均(N-4)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</si>
  <si>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</si>
  <si>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</si>
  <si>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</si>
  <si>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</si>
  <si>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1"/>
  </si>
  <si>
    <t xml:space="preserve"> </t>
  </si>
  <si>
    <t>京都府　木津川市</t>
  </si>
  <si>
    <t>加茂駅前第２駐車場</t>
  </si>
  <si>
    <t>法非適用</t>
  </si>
  <si>
    <t>駐車場整備事業</t>
  </si>
  <si>
    <t>Ａ３Ｂ１</t>
  </si>
  <si>
    <t>該当数値なし</t>
  </si>
  <si>
    <t>届出駐車場</t>
  </si>
  <si>
    <t>広場式</t>
  </si>
  <si>
    <t>駅</t>
  </si>
  <si>
    <t>無</t>
  </si>
  <si>
    <t>導入なし</t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</si>
  <si>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</si>
  <si>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</si>
  <si>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</si>
  <si>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</si>
  <si>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当該駐車場は平成12年に再整備し、供用を開始しているため、施設は老朽化しているが、令和元年10月から事業者による運営を開始し、民間のノウハウを活用した効率的な修繕を行う。
設備投資見込額および累積欠損、債務残高はともにない状態である。</t>
    <rPh sb="6" eb="8">
      <t>ヘイセイ</t>
    </rPh>
    <rPh sb="41" eb="44">
      <t>レイワガン</t>
    </rPh>
    <rPh sb="82" eb="83">
      <t>オコナ</t>
    </rPh>
    <phoneticPr fontId="1"/>
  </si>
  <si>
    <t xml:space="preserve">当該駐車場は、収容台数23台で定期駐車（月極め）として運用している。
稼働率は、概ね横ばいである。
稼働率が、類似施設平均値よりも低い理由としては、定期利用のみの運用であること、利用者の減少等が影響を与えていると考えられる。
しかし、周辺に商業施設等はないものの、駅に近接しており、駅利用者への需要は一定数ある。
</t>
    <rPh sb="13" eb="14">
      <t>ダイ</t>
    </rPh>
    <phoneticPr fontId="1"/>
  </si>
  <si>
    <t>平成28年度から平成29年度にかけては減少傾向であるものの、平成30年度には微増となっており、収益的収支比率は100%以上であり黒字である。
周辺に当該駐車場と比較して安価な民間の駐車場があること、定期利用者の減少により稼働率がやや減少の傾向である。
しかし、当該駐車場については、無人管理であるため、管理運営委託料や光熱水費等の支出を抑えられている。</t>
    <rPh sb="5" eb="6">
      <t>ド</t>
    </rPh>
    <rPh sb="30" eb="32">
      <t>ヘイセイ</t>
    </rPh>
    <rPh sb="34" eb="36">
      <t>ネンド</t>
    </rPh>
    <rPh sb="38" eb="40">
      <t>ビゾウ</t>
    </rPh>
    <rPh sb="110" eb="112">
      <t>カドウ</t>
    </rPh>
    <rPh sb="112" eb="113">
      <t>リツ</t>
    </rPh>
    <rPh sb="116" eb="118">
      <t>ゲンショウ</t>
    </rPh>
    <rPh sb="119" eb="121">
      <t>ケイコウ</t>
    </rPh>
    <phoneticPr fontId="1"/>
  </si>
  <si>
    <t>当該事業は収益的収支比率が100％を上回っているため黒字であるが、稼働率は減少傾向である。
経営改善の取り組みとして令和元年10月から事業者による運営を開始した。
当該駐車場を含む市営駐車場３か所および、市役所本庁舎駐車場について、民間の駐車場運営のノウハウを活用して運営することで、適正かつ効率的な管理運営、維持管理、修繕を行う。
これに伴い、当該駐車場は市営ではなくなり、経費が大きく削減できる見込みである。
また、事業者による運営は、市が駐車場を事業者に貸し付ける形態を採っているため、財産貸付による収入が市に入ることとなる。</t>
    <rPh sb="58" eb="61">
      <t>レイワガン</t>
    </rPh>
    <rPh sb="82" eb="84">
      <t>トウガイ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</si>
</sst>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14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ＭＳ Ｐゴシック"/>
      <family val="3"/>
    </font>
    <font>
      <b/>
      <sz val="1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8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182" fontId="8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177" fontId="8" fillId="0" borderId="0" xfId="0" applyNumberFormat="1" applyFont="1" applyBorder="1" applyAlignment="1">
      <alignment vertical="center" shrinkToFit="1"/>
    </xf>
    <xf numFmtId="179" fontId="8" fillId="0" borderId="0" xfId="0" applyNumberFormat="1" applyFont="1" applyBorder="1" applyAlignment="1">
      <alignment vertical="center" shrinkToFit="1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2" fontId="8" fillId="0" borderId="1" xfId="0" applyNumberFormat="1" applyFont="1" applyBorder="1" applyAlignment="1">
      <alignment vertical="center" shrinkToFit="1"/>
    </xf>
    <xf numFmtId="179" fontId="8" fillId="0" borderId="1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4" xfId="0" applyNumberFormat="1" applyFill="1" applyBorder="1" applyAlignment="1">
      <alignment vertical="center" shrinkToFit="1"/>
    </xf>
    <xf numFmtId="0" fontId="0" fillId="0" borderId="14" xfId="0" applyNumberFormat="1" applyBorder="1" applyAlignment="1">
      <alignment vertical="center" shrinkToFit="1"/>
    </xf>
    <xf numFmtId="182" fontId="0" fillId="0" borderId="14" xfId="0" applyNumberFormat="1" applyBorder="1">
      <alignment vertical="center"/>
    </xf>
    <xf numFmtId="0" fontId="0" fillId="3" borderId="14" xfId="0" applyFill="1" applyBorder="1" applyAlignment="1">
      <alignment vertical="center" shrinkToFit="1"/>
    </xf>
    <xf numFmtId="177" fontId="0" fillId="5" borderId="14" xfId="1" applyNumberFormat="1" applyFont="1" applyFill="1" applyBorder="1" applyAlignment="1">
      <alignment vertical="center" shrinkToFit="1"/>
    </xf>
    <xf numFmtId="177" fontId="0" fillId="0" borderId="14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79" fontId="0" fillId="5" borderId="14" xfId="1" applyNumberFormat="1" applyFont="1" applyFill="1" applyBorder="1" applyAlignment="1">
      <alignment vertical="center" shrinkToFit="1"/>
    </xf>
    <xf numFmtId="179" fontId="0" fillId="0" borderId="14" xfId="1" applyNumberFormat="1" applyFont="1" applyBorder="1" applyAlignment="1">
      <alignment vertical="center" shrinkToFit="1"/>
    </xf>
    <xf numFmtId="181" fontId="0" fillId="0" borderId="0" xfId="0" applyNumberFormat="1" applyFill="1">
      <alignment vertical="center"/>
    </xf>
    <xf numFmtId="0" fontId="0" fillId="3" borderId="3" xfId="0" applyFill="1" applyBorder="1" applyAlignment="1">
      <alignment vertical="center"/>
    </xf>
    <xf numFmtId="178" fontId="0" fillId="5" borderId="14" xfId="1" applyNumberFormat="1" applyFont="1" applyFill="1" applyBorder="1" applyAlignment="1">
      <alignment vertical="center" shrinkToFit="1"/>
    </xf>
    <xf numFmtId="178" fontId="0" fillId="0" borderId="14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80" fontId="0" fillId="5" borderId="14" xfId="1" applyNumberFormat="1" applyFont="1" applyFill="1" applyBorder="1" applyAlignment="1">
      <alignment vertical="center" shrinkToFit="1"/>
    </xf>
    <xf numFmtId="180" fontId="0" fillId="0" borderId="14" xfId="1" applyNumberFormat="1" applyFont="1" applyBorder="1" applyAlignment="1">
      <alignment vertical="center" shrinkToFit="1"/>
    </xf>
    <xf numFmtId="176" fontId="0" fillId="0" borderId="0" xfId="1" applyNumberFormat="1" applyFont="1" applyFill="1" applyBorder="1" applyAlignment="1">
      <alignment vertical="center" shrinkToFit="1"/>
    </xf>
    <xf numFmtId="180" fontId="0" fillId="0" borderId="14" xfId="0" applyNumberFormat="1" applyBorder="1">
      <alignment vertical="center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2" fillId="0" borderId="2" xfId="0" applyNumberFormat="1" applyFont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 applyProtection="1">
      <alignment horizontal="center" vertical="center" shrinkToFit="1"/>
      <protection hidden="1"/>
    </xf>
    <xf numFmtId="0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3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14" xfId="0" applyNumberFormat="1" applyFont="1" applyBorder="1" applyAlignment="1" applyProtection="1">
      <alignment horizontal="center" vertical="center" shrinkToFit="1"/>
      <protection hidden="1"/>
    </xf>
    <xf numFmtId="179" fontId="3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 shrinkToFit="1"/>
      <protection hidden="1"/>
    </xf>
    <xf numFmtId="177" fontId="3" fillId="0" borderId="7" xfId="0" applyNumberFormat="1" applyFont="1" applyBorder="1" applyAlignment="1" applyProtection="1">
      <alignment horizontal="center" vertical="center" shrinkToFit="1"/>
      <protection hidden="1"/>
    </xf>
    <xf numFmtId="177" fontId="3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2" fillId="0" borderId="15" xfId="0" applyFont="1" applyBorder="1" applyAlignment="1" applyProtection="1">
      <alignment horizontal="left" vertical="top" shrinkToFit="1"/>
      <protection hidden="1"/>
    </xf>
    <xf numFmtId="182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178" fontId="8" fillId="0" borderId="10" xfId="0" applyNumberFormat="1" applyFont="1" applyBorder="1" applyAlignment="1" applyProtection="1">
      <alignment horizontal="center" vertical="center" shrinkToFit="1"/>
      <protection hidden="1"/>
    </xf>
    <xf numFmtId="178" fontId="8" fillId="0" borderId="11" xfId="0" applyNumberFormat="1" applyFont="1" applyBorder="1" applyAlignment="1" applyProtection="1">
      <alignment horizontal="center" vertical="center" shrinkToFit="1"/>
      <protection hidden="1"/>
    </xf>
    <xf numFmtId="178" fontId="8" fillId="0" borderId="12" xfId="0" applyNumberFormat="1" applyFont="1" applyBorder="1" applyAlignment="1" applyProtection="1">
      <alignment horizontal="center" vertical="center" shrinkToFit="1"/>
      <protection hidden="1"/>
    </xf>
    <xf numFmtId="180" fontId="8" fillId="0" borderId="9" xfId="0" applyNumberFormat="1" applyFont="1" applyBorder="1" applyAlignment="1" applyProtection="1">
      <alignment horizontal="center" vertical="center" shrinkToFit="1"/>
      <protection hidden="1"/>
    </xf>
    <xf numFmtId="182" fontId="8" fillId="0" borderId="10" xfId="0" applyNumberFormat="1" applyFont="1" applyBorder="1" applyAlignment="1" applyProtection="1">
      <alignment horizontal="center" vertical="center" shrinkToFit="1"/>
      <protection hidden="1"/>
    </xf>
    <xf numFmtId="182" fontId="8" fillId="0" borderId="11" xfId="0" applyNumberFormat="1" applyFont="1" applyBorder="1" applyAlignment="1" applyProtection="1">
      <alignment horizontal="center" vertical="center" shrinkToFit="1"/>
      <protection hidden="1"/>
    </xf>
    <xf numFmtId="182" fontId="8" fillId="0" borderId="12" xfId="0" applyNumberFormat="1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79" fontId="5" fillId="0" borderId="4" xfId="1" applyNumberFormat="1" applyFont="1" applyBorder="1" applyAlignment="1" applyProtection="1">
      <alignment horizontal="center" vertical="center" shrinkToFit="1"/>
      <protection hidden="1"/>
    </xf>
    <xf numFmtId="179" fontId="5" fillId="0" borderId="8" xfId="1" applyNumberFormat="1" applyFont="1" applyBorder="1" applyAlignment="1" applyProtection="1">
      <alignment horizontal="center" vertical="center" shrinkToFit="1"/>
      <protection hidden="1"/>
    </xf>
    <xf numFmtId="179" fontId="5" fillId="0" borderId="15" xfId="1" applyNumberFormat="1" applyFont="1" applyBorder="1" applyAlignment="1" applyProtection="1">
      <alignment horizontal="center" vertical="center" shrinkToFit="1"/>
      <protection hidden="1"/>
    </xf>
    <xf numFmtId="179" fontId="5" fillId="0" borderId="5" xfId="1" applyNumberFormat="1" applyFont="1" applyBorder="1" applyAlignment="1" applyProtection="1">
      <alignment horizontal="center" vertical="center" shrinkToFit="1"/>
      <protection hidden="1"/>
    </xf>
    <xf numFmtId="179" fontId="5" fillId="0" borderId="0" xfId="1" applyNumberFormat="1" applyFont="1" applyBorder="1" applyAlignment="1" applyProtection="1">
      <alignment horizontal="center" vertical="center" shrinkToFit="1"/>
      <protection hidden="1"/>
    </xf>
    <xf numFmtId="179" fontId="5" fillId="0" borderId="1" xfId="1" applyNumberFormat="1" applyFont="1" applyBorder="1" applyAlignment="1" applyProtection="1">
      <alignment horizontal="center" vertical="center" shrinkToFit="1"/>
      <protection hidden="1"/>
    </xf>
    <xf numFmtId="179" fontId="5" fillId="0" borderId="6" xfId="1" applyNumberFormat="1" applyFont="1" applyBorder="1" applyAlignment="1" applyProtection="1">
      <alignment horizontal="center" vertical="center" shrinkToFit="1"/>
      <protection hidden="1"/>
    </xf>
    <xf numFmtId="179" fontId="5" fillId="0" borderId="2" xfId="1" applyNumberFormat="1" applyFont="1" applyBorder="1" applyAlignment="1" applyProtection="1">
      <alignment horizontal="center" vertical="center" shrinkToFit="1"/>
      <protection hidden="1"/>
    </xf>
    <xf numFmtId="179" fontId="5" fillId="0" borderId="16" xfId="1" applyNumberFormat="1" applyFont="1" applyBorder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％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719141222455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"/>
          <c:y val="0.15806945669028449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455.4</c:v>
                </c:pt>
                <c:pt idx="1">
                  <c:v>355.2</c:v>
                </c:pt>
                <c:pt idx="2">
                  <c:v>498.5</c:v>
                </c:pt>
                <c:pt idx="3">
                  <c:v>437.4</c:v>
                </c:pt>
                <c:pt idx="4">
                  <c:v>454.5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7-4203-8F98-98F00152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7-4203-8F98-98F00152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05068241469816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5"/>
          <c:y val="0.15806945669028449"/>
          <c:w val="0.848503816245915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3-4355-84E3-DE22981B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3-4355-84E3-DE22981B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9854843201033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8"/>
          <c:y val="0.15806945669028449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BCC-4BA9-A4AB-2BBB8E1B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C-4BA9-A4AB-2BBB8E1B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9353376282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9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4B7-4A26-A190-72AEE9125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7-4A26-A190-72AEE9125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7589644819577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54D-9784-D76ACCE7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0-454D-9784-D76ACCE7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10066277686512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9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0-45D4-8DEF-42096460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0-45D4-8DEF-42096460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4079136690647481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78.3</c:v>
                </c:pt>
                <c:pt idx="1">
                  <c:v>69.599999999999994</c:v>
                </c:pt>
                <c:pt idx="2">
                  <c:v>78.3</c:v>
                </c:pt>
                <c:pt idx="3">
                  <c:v>73.900000000000006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3-4A7C-B784-7A89C079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3-4A7C-B784-7A89C079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20704696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78</c:v>
                </c:pt>
                <c:pt idx="1">
                  <c:v>71.8</c:v>
                </c:pt>
                <c:pt idx="2">
                  <c:v>79.900000000000006</c:v>
                </c:pt>
                <c:pt idx="3">
                  <c:v>77.099999999999994</c:v>
                </c:pt>
                <c:pt idx="4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4-4146-BE12-54967C49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146-BE12-54967C49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516544874336751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2"/>
          <c:y val="0.15806945669028449"/>
          <c:w val="0.8517775065952806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821</c:v>
                </c:pt>
                <c:pt idx="1">
                  <c:v>666</c:v>
                </c:pt>
                <c:pt idx="2">
                  <c:v>813</c:v>
                </c:pt>
                <c:pt idx="3">
                  <c:v>722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0-43D6-9F93-DD78854F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0-43D6-9F93-DD78854F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16</xdr:row>
      <xdr:rowOff>11430</xdr:rowOff>
    </xdr:from>
    <xdr:to>
      <xdr:col>118</xdr:col>
      <xdr:colOff>22225</xdr:colOff>
      <xdr:row>32</xdr:row>
      <xdr:rowOff>156845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5080</xdr:colOff>
      <xdr:row>62</xdr:row>
      <xdr:rowOff>11430</xdr:rowOff>
    </xdr:from>
    <xdr:to>
      <xdr:col>363</xdr:col>
      <xdr:colOff>6350</xdr:colOff>
      <xdr:row>78</xdr:row>
      <xdr:rowOff>156845</xdr:rowOff>
    </xdr:to>
    <xdr:graphicFrame macro="">
      <xdr:nvGraphicFramePr>
        <xdr:cNvPr id="3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3175</xdr:colOff>
      <xdr:row>62</xdr:row>
      <xdr:rowOff>11430</xdr:rowOff>
    </xdr:from>
    <xdr:to>
      <xdr:col>271</xdr:col>
      <xdr:colOff>4445</xdr:colOff>
      <xdr:row>78</xdr:row>
      <xdr:rowOff>156845</xdr:rowOff>
    </xdr:to>
    <xdr:graphicFrame macro="">
      <xdr:nvGraphicFramePr>
        <xdr:cNvPr id="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45085</xdr:colOff>
      <xdr:row>62</xdr:row>
      <xdr:rowOff>11430</xdr:rowOff>
    </xdr:from>
    <xdr:to>
      <xdr:col>95</xdr:col>
      <xdr:colOff>1270</xdr:colOff>
      <xdr:row>78</xdr:row>
      <xdr:rowOff>156845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5715</xdr:colOff>
      <xdr:row>16</xdr:row>
      <xdr:rowOff>0</xdr:rowOff>
    </xdr:from>
    <xdr:to>
      <xdr:col>239</xdr:col>
      <xdr:colOff>16510</xdr:colOff>
      <xdr:row>32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11430</xdr:colOff>
      <xdr:row>37</xdr:row>
      <xdr:rowOff>0</xdr:rowOff>
    </xdr:from>
    <xdr:to>
      <xdr:col>118</xdr:col>
      <xdr:colOff>22225</xdr:colOff>
      <xdr:row>53</xdr:row>
      <xdr:rowOff>145415</xdr:rowOff>
    </xdr:to>
    <xdr:graphicFrame macro="">
      <xdr:nvGraphicFramePr>
        <xdr:cNvPr id="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11430</xdr:colOff>
      <xdr:row>32</xdr:row>
      <xdr:rowOff>145415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5715</xdr:colOff>
      <xdr:row>37</xdr:row>
      <xdr:rowOff>0</xdr:rowOff>
    </xdr:from>
    <xdr:to>
      <xdr:col>239</xdr:col>
      <xdr:colOff>16510</xdr:colOff>
      <xdr:row>53</xdr:row>
      <xdr:rowOff>145415</xdr:rowOff>
    </xdr:to>
    <xdr:graphicFrame macro="">
      <xdr:nvGraphicFramePr>
        <xdr:cNvPr id="9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11430</xdr:colOff>
      <xdr:row>53</xdr:row>
      <xdr:rowOff>145415</xdr:rowOff>
    </xdr:to>
    <xdr:graphicFrame macro="">
      <xdr:nvGraphicFramePr>
        <xdr:cNvPr id="10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154940</xdr:rowOff>
    </xdr:to>
    <xdr:sp macro="" textlink="">
      <xdr:nvSpPr>
        <xdr:cNvPr id="11" name="テキスト ボックス 10"/>
        <xdr:cNvSpPr txBox="1"/>
      </xdr:nvSpPr>
      <xdr:spPr>
        <a:xfrm>
          <a:off x="504825" y="10906125"/>
          <a:ext cx="419100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43815</xdr:colOff>
      <xdr:row>63</xdr:row>
      <xdr:rowOff>57150</xdr:rowOff>
    </xdr:from>
    <xdr:to>
      <xdr:col>270</xdr:col>
      <xdr:colOff>43815</xdr:colOff>
      <xdr:row>78</xdr:row>
      <xdr:rowOff>154940</xdr:rowOff>
    </xdr:to>
    <xdr:sp macro="" textlink="">
      <xdr:nvSpPr>
        <xdr:cNvPr id="12" name="テキスト ボックス 11"/>
        <xdr:cNvSpPr txBox="1"/>
      </xdr:nvSpPr>
      <xdr:spPr>
        <a:xfrm>
          <a:off x="8883015" y="10906125"/>
          <a:ext cx="421005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【297.1】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404123" y="200036"/>
          <a:ext cx="78814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419591" y="200036"/>
          <a:ext cx="79172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406185" y="188482"/>
          <a:ext cx="78862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U63" zoomScale="90" zoomScaleNormal="90" zoomScaleSheetLayoutView="70" workbookViewId="0">
      <selection activeCell="NC81" sqref="NC81"/>
    </sheetView>
  </sheetViews>
  <sheetFormatPr defaultColWidth="2.625" defaultRowHeight="13.5" x14ac:dyDescent="0.15"/>
  <cols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14" t="s">
        <v>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4"/>
      <c r="JT2" s="114"/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4"/>
      <c r="LC2" s="114"/>
      <c r="LD2" s="114"/>
      <c r="LE2" s="114"/>
      <c r="LF2" s="114"/>
      <c r="LG2" s="114"/>
      <c r="LH2" s="114"/>
      <c r="LI2" s="114"/>
      <c r="LJ2" s="114"/>
      <c r="LK2" s="114"/>
      <c r="LL2" s="114"/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4"/>
      <c r="NC2" s="114"/>
      <c r="ND2" s="114"/>
      <c r="NE2" s="114"/>
      <c r="NF2" s="114"/>
      <c r="NG2" s="114"/>
      <c r="NH2" s="114"/>
      <c r="NI2" s="114"/>
      <c r="NJ2" s="114"/>
      <c r="NK2" s="114"/>
      <c r="NL2" s="114"/>
      <c r="NM2" s="114"/>
      <c r="NN2" s="114"/>
      <c r="NO2" s="114"/>
      <c r="NP2" s="114"/>
      <c r="NQ2" s="114"/>
      <c r="NR2" s="114"/>
    </row>
    <row r="3" spans="1:382" ht="9.75" customHeight="1" x14ac:dyDescent="0.15">
      <c r="A3" s="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</row>
    <row r="4" spans="1:382" ht="9.75" customHeight="1" x14ac:dyDescent="0.15">
      <c r="A4" s="2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</row>
    <row r="5" spans="1:382" ht="9.75" customHeight="1" x14ac:dyDescent="0.1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</row>
    <row r="6" spans="1:382" ht="18.75" customHeight="1" x14ac:dyDescent="0.15">
      <c r="A6" s="2"/>
      <c r="B6" s="75" t="str">
        <f>データ!H6&amp;"　"&amp;データ!I6</f>
        <v>京都府木津川市　加茂駅前第２駐車場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34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</row>
    <row r="7" spans="1:382" ht="18.75" customHeight="1" x14ac:dyDescent="0.15">
      <c r="A7" s="2"/>
      <c r="B7" s="76" t="s">
        <v>10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8"/>
      <c r="AQ7" s="76" t="s">
        <v>2</v>
      </c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8"/>
      <c r="CF7" s="76" t="s">
        <v>14</v>
      </c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8"/>
      <c r="DU7" s="79" t="s">
        <v>16</v>
      </c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80" t="s">
        <v>8</v>
      </c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80" t="s">
        <v>15</v>
      </c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 t="s">
        <v>17</v>
      </c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 t="s">
        <v>12</v>
      </c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5"/>
      <c r="ND7" s="7" t="s">
        <v>18</v>
      </c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25"/>
    </row>
    <row r="8" spans="1:382" ht="18.75" customHeight="1" x14ac:dyDescent="0.15">
      <c r="A8" s="2"/>
      <c r="B8" s="81" t="str">
        <f>データ!J7</f>
        <v>法非適用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3"/>
      <c r="AQ8" s="81" t="str">
        <f>データ!K7</f>
        <v>駐車場整備事業</v>
      </c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3"/>
      <c r="CF8" s="81" t="str">
        <f>データ!L7</f>
        <v>-</v>
      </c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3"/>
      <c r="DU8" s="84" t="str">
        <f>データ!M7</f>
        <v>Ａ３Ｂ１</v>
      </c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 t="str">
        <f>データ!N7</f>
        <v>非設置</v>
      </c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84" t="str">
        <f>データ!S7</f>
        <v>駅</v>
      </c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 t="str">
        <f>データ!T7</f>
        <v>無</v>
      </c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5">
        <f>データ!U7</f>
        <v>832</v>
      </c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5"/>
      <c r="ND8" s="86" t="s">
        <v>20</v>
      </c>
      <c r="NE8" s="87"/>
      <c r="NF8" s="39" t="s">
        <v>22</v>
      </c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4"/>
    </row>
    <row r="9" spans="1:382" ht="18.75" customHeight="1" x14ac:dyDescent="0.15">
      <c r="A9" s="2"/>
      <c r="B9" s="76" t="s">
        <v>24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8"/>
      <c r="AQ9" s="76" t="s">
        <v>27</v>
      </c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8"/>
      <c r="CF9" s="76" t="s">
        <v>28</v>
      </c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8"/>
      <c r="DU9" s="80" t="s">
        <v>31</v>
      </c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80" t="s">
        <v>33</v>
      </c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 t="s">
        <v>35</v>
      </c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 t="s">
        <v>36</v>
      </c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5"/>
      <c r="ND9" s="88" t="s">
        <v>39</v>
      </c>
      <c r="NE9" s="89"/>
      <c r="NF9" s="40" t="s">
        <v>41</v>
      </c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5"/>
    </row>
    <row r="10" spans="1:382" ht="18.75" customHeight="1" x14ac:dyDescent="0.15">
      <c r="A10" s="2"/>
      <c r="B10" s="90" t="str">
        <f>データ!O7</f>
        <v>該当数値なし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2"/>
      <c r="AQ10" s="93" t="s">
        <v>109</v>
      </c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5"/>
      <c r="CF10" s="81" t="str">
        <f>データ!Q7</f>
        <v>広場式</v>
      </c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3"/>
      <c r="DU10" s="85">
        <f>データ!R7</f>
        <v>6</v>
      </c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85">
        <f>データ!V7</f>
        <v>23</v>
      </c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>
        <f>データ!W7</f>
        <v>0</v>
      </c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4" t="str">
        <f>データ!X7</f>
        <v>導入なし</v>
      </c>
      <c r="LK10" s="84"/>
      <c r="LL10" s="84"/>
      <c r="LM10" s="84"/>
      <c r="LN10" s="84"/>
      <c r="LO10" s="84"/>
      <c r="LP10" s="84"/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2"/>
      <c r="ND10" s="96" t="s">
        <v>42</v>
      </c>
      <c r="NE10" s="97"/>
      <c r="NF10" s="41" t="s">
        <v>13</v>
      </c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5"/>
    </row>
    <row r="11" spans="1:382" ht="9.75" customHeight="1" x14ac:dyDescent="0.1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2"/>
      <c r="ND11" s="115" t="s">
        <v>45</v>
      </c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</row>
    <row r="12" spans="1:382" ht="9.75" customHeight="1" x14ac:dyDescent="0.1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2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6"/>
      <c r="NE13" s="116"/>
      <c r="NF13" s="116"/>
      <c r="NG13" s="116"/>
      <c r="NH13" s="116"/>
      <c r="NI13" s="116"/>
      <c r="NJ13" s="116"/>
      <c r="NK13" s="116"/>
      <c r="NL13" s="116"/>
      <c r="NM13" s="116"/>
      <c r="NN13" s="116"/>
      <c r="NO13" s="116"/>
      <c r="NP13" s="116"/>
      <c r="NQ13" s="116"/>
      <c r="NR13" s="116"/>
    </row>
    <row r="14" spans="1:382" ht="13.5" customHeight="1" x14ac:dyDescent="0.15">
      <c r="A14" s="3"/>
      <c r="B14" s="7"/>
      <c r="C14" s="13"/>
      <c r="D14" s="13"/>
      <c r="E14" s="13"/>
      <c r="F14" s="13"/>
      <c r="G14" s="13"/>
      <c r="H14" s="117" t="s">
        <v>48</v>
      </c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3"/>
      <c r="IG14" s="13"/>
      <c r="IH14" s="13"/>
      <c r="II14" s="13"/>
      <c r="IJ14" s="25"/>
      <c r="IK14" s="13"/>
      <c r="IL14" s="13"/>
      <c r="IM14" s="13"/>
      <c r="IN14" s="13"/>
      <c r="IO14" s="13"/>
      <c r="IP14" s="117" t="s">
        <v>50</v>
      </c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3"/>
      <c r="MX14" s="13"/>
      <c r="MY14" s="13"/>
      <c r="MZ14" s="13"/>
      <c r="NA14" s="13"/>
      <c r="NB14" s="25"/>
      <c r="NC14" s="2"/>
      <c r="ND14" s="98" t="s">
        <v>3</v>
      </c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100"/>
    </row>
    <row r="15" spans="1:382" ht="13.5" customHeight="1" x14ac:dyDescent="0.15">
      <c r="A15" s="2"/>
      <c r="B15" s="8"/>
      <c r="C15" s="14"/>
      <c r="D15" s="14"/>
      <c r="E15" s="14"/>
      <c r="F15" s="14"/>
      <c r="G15" s="14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4"/>
      <c r="IG15" s="14"/>
      <c r="IH15" s="14"/>
      <c r="II15" s="14"/>
      <c r="IJ15" s="26"/>
      <c r="IK15" s="14"/>
      <c r="IL15" s="14"/>
      <c r="IM15" s="14"/>
      <c r="IN15" s="14"/>
      <c r="IO15" s="14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4"/>
      <c r="MX15" s="14"/>
      <c r="MY15" s="14"/>
      <c r="MZ15" s="14"/>
      <c r="NA15" s="14"/>
      <c r="NB15" s="26"/>
      <c r="NC15" s="2"/>
      <c r="ND15" s="129" t="s">
        <v>120</v>
      </c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1"/>
    </row>
    <row r="16" spans="1:382" ht="13.5" customHeight="1" x14ac:dyDescent="0.15">
      <c r="A16" s="2"/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4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4"/>
      <c r="NC16" s="2"/>
      <c r="ND16" s="129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1"/>
    </row>
    <row r="17" spans="1:382" ht="13.5" customHeight="1" x14ac:dyDescent="0.15">
      <c r="A17" s="2"/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15"/>
      <c r="CZ17" s="6"/>
      <c r="DA17" s="6"/>
      <c r="DB17" s="6"/>
      <c r="DC17" s="6"/>
      <c r="DD17" s="6"/>
      <c r="DE17" s="6"/>
      <c r="DF17" s="6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15"/>
      <c r="IF17" s="15"/>
      <c r="IG17" s="15"/>
      <c r="IH17" s="15"/>
      <c r="II17" s="15"/>
      <c r="IJ17" s="27"/>
      <c r="IK17" s="15"/>
      <c r="IL17" s="15"/>
      <c r="IM17" s="15"/>
      <c r="IN17" s="15"/>
      <c r="IO17" s="15"/>
      <c r="IP17" s="15"/>
      <c r="IQ17" s="15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4"/>
      <c r="NC17" s="2"/>
      <c r="ND17" s="129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1"/>
    </row>
    <row r="18" spans="1:382" ht="13.5" customHeight="1" x14ac:dyDescent="0.15">
      <c r="A18" s="2"/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15"/>
      <c r="CZ18" s="6"/>
      <c r="DA18" s="6"/>
      <c r="DB18" s="6"/>
      <c r="DC18" s="6"/>
      <c r="DD18" s="6"/>
      <c r="DE18" s="6"/>
      <c r="DF18" s="6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15"/>
      <c r="IF18" s="15"/>
      <c r="IG18" s="15"/>
      <c r="IH18" s="15"/>
      <c r="II18" s="15"/>
      <c r="IJ18" s="27"/>
      <c r="IK18" s="15"/>
      <c r="IL18" s="15"/>
      <c r="IM18" s="15"/>
      <c r="IN18" s="15"/>
      <c r="IO18" s="15"/>
      <c r="IP18" s="15"/>
      <c r="IQ18" s="15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4"/>
      <c r="NC18" s="2"/>
      <c r="ND18" s="129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1"/>
    </row>
    <row r="19" spans="1:382" ht="13.5" customHeight="1" x14ac:dyDescent="0.15">
      <c r="A19" s="2"/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4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4"/>
      <c r="NC19" s="2"/>
      <c r="ND19" s="129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1"/>
    </row>
    <row r="20" spans="1:382" ht="13.5" customHeight="1" x14ac:dyDescent="0.15">
      <c r="A20" s="2"/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4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4"/>
      <c r="NC20" s="2"/>
      <c r="ND20" s="129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1"/>
    </row>
    <row r="21" spans="1:382" ht="13.5" customHeight="1" x14ac:dyDescent="0.15">
      <c r="A21" s="2"/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4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4"/>
      <c r="NC21" s="2"/>
      <c r="ND21" s="129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1"/>
    </row>
    <row r="22" spans="1:382" ht="13.5" customHeight="1" x14ac:dyDescent="0.15">
      <c r="A22" s="2"/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4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4"/>
      <c r="NC22" s="2"/>
      <c r="ND22" s="129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1"/>
    </row>
    <row r="23" spans="1:382" ht="13.5" customHeight="1" x14ac:dyDescent="0.15">
      <c r="A23" s="2"/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4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4"/>
      <c r="NC23" s="2"/>
      <c r="ND23" s="129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1"/>
    </row>
    <row r="24" spans="1:382" ht="13.5" customHeight="1" x14ac:dyDescent="0.15">
      <c r="A24" s="2"/>
      <c r="B24" s="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4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4"/>
      <c r="NC24" s="2"/>
      <c r="ND24" s="129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1"/>
    </row>
    <row r="25" spans="1:382" ht="13.5" customHeight="1" x14ac:dyDescent="0.15">
      <c r="A25" s="2"/>
      <c r="B25" s="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4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4"/>
      <c r="NC25" s="2"/>
      <c r="ND25" s="129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1"/>
    </row>
    <row r="26" spans="1:382" ht="13.5" customHeight="1" x14ac:dyDescent="0.15">
      <c r="A26" s="2"/>
      <c r="B26" s="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4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4"/>
      <c r="NC26" s="2"/>
      <c r="ND26" s="129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1"/>
    </row>
    <row r="27" spans="1:382" ht="13.5" customHeight="1" x14ac:dyDescent="0.15">
      <c r="A27" s="2"/>
      <c r="B27" s="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4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4"/>
      <c r="NC27" s="2"/>
      <c r="ND27" s="129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1"/>
    </row>
    <row r="28" spans="1:382" ht="13.5" customHeight="1" x14ac:dyDescent="0.15">
      <c r="A28" s="2"/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4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4"/>
      <c r="NC28" s="2"/>
      <c r="ND28" s="129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1"/>
    </row>
    <row r="29" spans="1:382" ht="13.5" customHeight="1" x14ac:dyDescent="0.15">
      <c r="A29" s="2"/>
      <c r="B29" s="9"/>
      <c r="C29" s="6"/>
      <c r="D29" s="6"/>
      <c r="E29" s="6"/>
      <c r="F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4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4"/>
      <c r="NC29" s="2"/>
      <c r="ND29" s="129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1"/>
    </row>
    <row r="30" spans="1:382" ht="13.5" customHeight="1" x14ac:dyDescent="0.15">
      <c r="A30" s="2"/>
      <c r="B30" s="9"/>
      <c r="C30" s="6"/>
      <c r="D30" s="6"/>
      <c r="E30" s="6"/>
      <c r="F30" s="6"/>
      <c r="I30" s="6"/>
      <c r="J30" s="6"/>
      <c r="K30" s="6"/>
      <c r="L30" s="6"/>
      <c r="M30" s="6"/>
      <c r="N30" s="6"/>
      <c r="O30" s="6"/>
      <c r="P30" s="6"/>
      <c r="Q30" s="6"/>
      <c r="R30" s="21"/>
      <c r="S30" s="21"/>
      <c r="T30" s="21"/>
      <c r="U30" s="101">
        <f>データ!$B$11</f>
        <v>41640</v>
      </c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>
        <f>データ!$C$11</f>
        <v>42005</v>
      </c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>
        <f>データ!$D$11</f>
        <v>42370</v>
      </c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>
        <f>データ!$E$11</f>
        <v>42736</v>
      </c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>
        <f>データ!$F$11</f>
        <v>43101</v>
      </c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6"/>
      <c r="EB30" s="6"/>
      <c r="EC30" s="6"/>
      <c r="ED30" s="6"/>
      <c r="EE30" s="6"/>
      <c r="EF30" s="6"/>
      <c r="EG30" s="6"/>
      <c r="EH30" s="6"/>
      <c r="EI30" s="21"/>
      <c r="EJ30" s="21"/>
      <c r="EK30" s="21"/>
      <c r="EL30" s="101">
        <f>データ!$B$11</f>
        <v>41640</v>
      </c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>
        <f>データ!$C$11</f>
        <v>42005</v>
      </c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>
        <f>データ!$D$11</f>
        <v>42370</v>
      </c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>
        <f>データ!$E$11</f>
        <v>42736</v>
      </c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>
        <f>データ!$F$11</f>
        <v>43101</v>
      </c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21"/>
      <c r="ID30" s="21"/>
      <c r="IE30" s="21"/>
      <c r="IF30" s="21"/>
      <c r="IG30" s="21"/>
      <c r="IH30" s="21"/>
      <c r="II30" s="21"/>
      <c r="IJ30" s="28"/>
      <c r="IK30" s="21"/>
      <c r="IL30" s="21"/>
      <c r="IM30" s="21"/>
      <c r="IN30" s="21"/>
      <c r="IO30" s="21"/>
      <c r="IP30" s="21"/>
      <c r="IQ30" s="21"/>
      <c r="IR30" s="6"/>
      <c r="IS30" s="6"/>
      <c r="IT30" s="6"/>
      <c r="IU30" s="6"/>
      <c r="IV30" s="6"/>
      <c r="IW30" s="6"/>
      <c r="IX30" s="6"/>
      <c r="IY30" s="6"/>
      <c r="IZ30" s="21"/>
      <c r="JA30" s="21"/>
      <c r="JB30" s="21"/>
      <c r="JC30" s="101">
        <f>データ!$B$11</f>
        <v>41640</v>
      </c>
      <c r="JD30" s="101"/>
      <c r="JE30" s="101"/>
      <c r="JF30" s="101"/>
      <c r="JG30" s="101"/>
      <c r="JH30" s="101"/>
      <c r="JI30" s="101"/>
      <c r="JJ30" s="101"/>
      <c r="JK30" s="101"/>
      <c r="JL30" s="101"/>
      <c r="JM30" s="101"/>
      <c r="JN30" s="101"/>
      <c r="JO30" s="101"/>
      <c r="JP30" s="101"/>
      <c r="JQ30" s="101"/>
      <c r="JR30" s="101"/>
      <c r="JS30" s="101"/>
      <c r="JT30" s="101"/>
      <c r="JU30" s="101"/>
      <c r="JV30" s="101">
        <f>データ!$C$11</f>
        <v>42005</v>
      </c>
      <c r="JW30" s="101"/>
      <c r="JX30" s="101"/>
      <c r="JY30" s="101"/>
      <c r="JZ30" s="101"/>
      <c r="KA30" s="101"/>
      <c r="KB30" s="101"/>
      <c r="KC30" s="101"/>
      <c r="KD30" s="101"/>
      <c r="KE30" s="101"/>
      <c r="KF30" s="101"/>
      <c r="KG30" s="101"/>
      <c r="KH30" s="101"/>
      <c r="KI30" s="101"/>
      <c r="KJ30" s="101"/>
      <c r="KK30" s="101"/>
      <c r="KL30" s="101"/>
      <c r="KM30" s="101"/>
      <c r="KN30" s="101"/>
      <c r="KO30" s="101">
        <f>データ!$D$11</f>
        <v>42370</v>
      </c>
      <c r="KP30" s="101"/>
      <c r="KQ30" s="101"/>
      <c r="KR30" s="101"/>
      <c r="KS30" s="101"/>
      <c r="KT30" s="101"/>
      <c r="KU30" s="101"/>
      <c r="KV30" s="101"/>
      <c r="KW30" s="101"/>
      <c r="KX30" s="101"/>
      <c r="KY30" s="101"/>
      <c r="KZ30" s="101"/>
      <c r="LA30" s="101"/>
      <c r="LB30" s="101"/>
      <c r="LC30" s="101"/>
      <c r="LD30" s="101"/>
      <c r="LE30" s="101"/>
      <c r="LF30" s="101"/>
      <c r="LG30" s="101"/>
      <c r="LH30" s="101">
        <f>データ!$E$11</f>
        <v>42736</v>
      </c>
      <c r="LI30" s="101"/>
      <c r="LJ30" s="101"/>
      <c r="LK30" s="101"/>
      <c r="LL30" s="101"/>
      <c r="LM30" s="101"/>
      <c r="LN30" s="101"/>
      <c r="LO30" s="101"/>
      <c r="LP30" s="101"/>
      <c r="LQ30" s="101"/>
      <c r="LR30" s="101"/>
      <c r="LS30" s="101"/>
      <c r="LT30" s="101"/>
      <c r="LU30" s="101"/>
      <c r="LV30" s="101"/>
      <c r="LW30" s="101"/>
      <c r="LX30" s="101"/>
      <c r="LY30" s="101"/>
      <c r="LZ30" s="101"/>
      <c r="MA30" s="101">
        <f>データ!$F$11</f>
        <v>43101</v>
      </c>
      <c r="MB30" s="101"/>
      <c r="MC30" s="101"/>
      <c r="MD30" s="101"/>
      <c r="ME30" s="101"/>
      <c r="MF30" s="101"/>
      <c r="MG30" s="101"/>
      <c r="MH30" s="101"/>
      <c r="MI30" s="101"/>
      <c r="MJ30" s="101"/>
      <c r="MK30" s="101"/>
      <c r="ML30" s="101"/>
      <c r="MM30" s="101"/>
      <c r="MN30" s="101"/>
      <c r="MO30" s="101"/>
      <c r="MP30" s="101"/>
      <c r="MQ30" s="101"/>
      <c r="MR30" s="101"/>
      <c r="MS30" s="101"/>
      <c r="MT30" s="6"/>
      <c r="MU30" s="6"/>
      <c r="MV30" s="6"/>
      <c r="MW30" s="6"/>
      <c r="MX30" s="6"/>
      <c r="MY30" s="6"/>
      <c r="MZ30" s="6"/>
      <c r="NA30" s="6"/>
      <c r="NB30" s="4"/>
      <c r="NC30" s="2"/>
      <c r="ND30" s="129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1"/>
    </row>
    <row r="31" spans="1:382" ht="13.5" customHeight="1" x14ac:dyDescent="0.15">
      <c r="A31" s="2"/>
      <c r="B31" s="9"/>
      <c r="C31" s="6"/>
      <c r="D31" s="6"/>
      <c r="E31" s="6"/>
      <c r="F31" s="6"/>
      <c r="I31" s="19"/>
      <c r="J31" s="102" t="s">
        <v>1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05">
        <f>データ!Y7</f>
        <v>455.4</v>
      </c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>
        <f>データ!Z7</f>
        <v>355.2</v>
      </c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>
        <f>データ!AA7</f>
        <v>498.5</v>
      </c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>
        <f>データ!AB7</f>
        <v>437.4</v>
      </c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>
        <f>データ!AC7</f>
        <v>454.5</v>
      </c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102" t="s">
        <v>1</v>
      </c>
      <c r="EB31" s="103"/>
      <c r="EC31" s="103"/>
      <c r="ED31" s="103"/>
      <c r="EE31" s="103"/>
      <c r="EF31" s="103"/>
      <c r="EG31" s="103"/>
      <c r="EH31" s="103"/>
      <c r="EI31" s="103"/>
      <c r="EJ31" s="103"/>
      <c r="EK31" s="104"/>
      <c r="EL31" s="105">
        <f>データ!AJ7</f>
        <v>0</v>
      </c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>
        <f>データ!AK7</f>
        <v>0</v>
      </c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>
        <f>データ!AL7</f>
        <v>0</v>
      </c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>
        <f>データ!AM7</f>
        <v>0</v>
      </c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>
        <f>データ!AN7</f>
        <v>0</v>
      </c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24"/>
      <c r="ID31" s="24"/>
      <c r="IE31" s="24"/>
      <c r="IF31" s="24"/>
      <c r="IG31" s="24"/>
      <c r="IH31" s="24"/>
      <c r="II31" s="24"/>
      <c r="IJ31" s="29"/>
      <c r="IK31" s="24"/>
      <c r="IL31" s="24"/>
      <c r="IM31" s="24"/>
      <c r="IN31" s="24"/>
      <c r="IO31" s="24"/>
      <c r="IP31" s="24"/>
      <c r="IQ31" s="24"/>
      <c r="IR31" s="102" t="s">
        <v>1</v>
      </c>
      <c r="IS31" s="103"/>
      <c r="IT31" s="103"/>
      <c r="IU31" s="103"/>
      <c r="IV31" s="103"/>
      <c r="IW31" s="103"/>
      <c r="IX31" s="103"/>
      <c r="IY31" s="103"/>
      <c r="IZ31" s="103"/>
      <c r="JA31" s="103"/>
      <c r="JB31" s="104"/>
      <c r="JC31" s="106">
        <f>データ!DK7</f>
        <v>78.3</v>
      </c>
      <c r="JD31" s="107"/>
      <c r="JE31" s="107"/>
      <c r="JF31" s="107"/>
      <c r="JG31" s="107"/>
      <c r="JH31" s="107"/>
      <c r="JI31" s="107"/>
      <c r="JJ31" s="107"/>
      <c r="JK31" s="107"/>
      <c r="JL31" s="107"/>
      <c r="JM31" s="107"/>
      <c r="JN31" s="107"/>
      <c r="JO31" s="107"/>
      <c r="JP31" s="107"/>
      <c r="JQ31" s="107"/>
      <c r="JR31" s="107"/>
      <c r="JS31" s="107"/>
      <c r="JT31" s="107"/>
      <c r="JU31" s="108"/>
      <c r="JV31" s="106">
        <f>データ!DL7</f>
        <v>69.599999999999994</v>
      </c>
      <c r="JW31" s="107"/>
      <c r="JX31" s="107"/>
      <c r="JY31" s="107"/>
      <c r="JZ31" s="107"/>
      <c r="KA31" s="107"/>
      <c r="KB31" s="107"/>
      <c r="KC31" s="107"/>
      <c r="KD31" s="107"/>
      <c r="KE31" s="107"/>
      <c r="KF31" s="107"/>
      <c r="KG31" s="107"/>
      <c r="KH31" s="107"/>
      <c r="KI31" s="107"/>
      <c r="KJ31" s="107"/>
      <c r="KK31" s="107"/>
      <c r="KL31" s="107"/>
      <c r="KM31" s="107"/>
      <c r="KN31" s="108"/>
      <c r="KO31" s="106">
        <f>データ!DM7</f>
        <v>78.3</v>
      </c>
      <c r="KP31" s="107"/>
      <c r="KQ31" s="107"/>
      <c r="KR31" s="107"/>
      <c r="KS31" s="107"/>
      <c r="KT31" s="107"/>
      <c r="KU31" s="107"/>
      <c r="KV31" s="107"/>
      <c r="KW31" s="107"/>
      <c r="KX31" s="107"/>
      <c r="KY31" s="107"/>
      <c r="KZ31" s="107"/>
      <c r="LA31" s="107"/>
      <c r="LB31" s="107"/>
      <c r="LC31" s="107"/>
      <c r="LD31" s="107"/>
      <c r="LE31" s="107"/>
      <c r="LF31" s="107"/>
      <c r="LG31" s="108"/>
      <c r="LH31" s="106">
        <f>データ!DN7</f>
        <v>73.900000000000006</v>
      </c>
      <c r="LI31" s="107"/>
      <c r="LJ31" s="107"/>
      <c r="LK31" s="107"/>
      <c r="LL31" s="107"/>
      <c r="LM31" s="107"/>
      <c r="LN31" s="107"/>
      <c r="LO31" s="107"/>
      <c r="LP31" s="107"/>
      <c r="LQ31" s="107"/>
      <c r="LR31" s="107"/>
      <c r="LS31" s="107"/>
      <c r="LT31" s="107"/>
      <c r="LU31" s="107"/>
      <c r="LV31" s="107"/>
      <c r="LW31" s="107"/>
      <c r="LX31" s="107"/>
      <c r="LY31" s="107"/>
      <c r="LZ31" s="108"/>
      <c r="MA31" s="106">
        <f>データ!DO7</f>
        <v>65.2</v>
      </c>
      <c r="MB31" s="107"/>
      <c r="MC31" s="107"/>
      <c r="MD31" s="107"/>
      <c r="ME31" s="107"/>
      <c r="MF31" s="107"/>
      <c r="MG31" s="107"/>
      <c r="MH31" s="107"/>
      <c r="MI31" s="107"/>
      <c r="MJ31" s="107"/>
      <c r="MK31" s="107"/>
      <c r="ML31" s="107"/>
      <c r="MM31" s="107"/>
      <c r="MN31" s="107"/>
      <c r="MO31" s="107"/>
      <c r="MP31" s="107"/>
      <c r="MQ31" s="107"/>
      <c r="MR31" s="107"/>
      <c r="MS31" s="108"/>
      <c r="MT31" s="6"/>
      <c r="MU31" s="6"/>
      <c r="MV31" s="6"/>
      <c r="MW31" s="6"/>
      <c r="MX31" s="6"/>
      <c r="MY31" s="6"/>
      <c r="MZ31" s="6"/>
      <c r="NA31" s="6"/>
      <c r="NB31" s="4"/>
      <c r="NC31" s="2"/>
      <c r="ND31" s="98" t="s">
        <v>52</v>
      </c>
      <c r="NE31" s="99"/>
      <c r="NF31" s="99"/>
      <c r="NG31" s="99"/>
      <c r="NH31" s="99"/>
      <c r="NI31" s="99"/>
      <c r="NJ31" s="99"/>
      <c r="NK31" s="99"/>
      <c r="NL31" s="99"/>
      <c r="NM31" s="99"/>
      <c r="NN31" s="99"/>
      <c r="NO31" s="99"/>
      <c r="NP31" s="99"/>
      <c r="NQ31" s="99"/>
      <c r="NR31" s="100"/>
    </row>
    <row r="32" spans="1:382" ht="13.5" customHeight="1" x14ac:dyDescent="0.15">
      <c r="A32" s="2"/>
      <c r="B32" s="9"/>
      <c r="C32" s="6"/>
      <c r="D32" s="6"/>
      <c r="E32" s="6"/>
      <c r="F32" s="6"/>
      <c r="G32" s="6"/>
      <c r="H32" s="6"/>
      <c r="I32" s="19"/>
      <c r="J32" s="102" t="s">
        <v>53</v>
      </c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05">
        <f>データ!AD7</f>
        <v>385.5</v>
      </c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>
        <f>データ!AE7</f>
        <v>419.4</v>
      </c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>
        <f>データ!AF7</f>
        <v>371</v>
      </c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>
        <f>データ!AG7</f>
        <v>509.2</v>
      </c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>
        <f>データ!AH7</f>
        <v>449.1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102" t="s">
        <v>53</v>
      </c>
      <c r="EB32" s="103"/>
      <c r="EC32" s="103"/>
      <c r="ED32" s="103"/>
      <c r="EE32" s="103"/>
      <c r="EF32" s="103"/>
      <c r="EG32" s="103"/>
      <c r="EH32" s="103"/>
      <c r="EI32" s="103"/>
      <c r="EJ32" s="103"/>
      <c r="EK32" s="104"/>
      <c r="EL32" s="105">
        <f>データ!AO7</f>
        <v>3.5</v>
      </c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>
        <f>データ!AP7</f>
        <v>3.2</v>
      </c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>
        <f>データ!AQ7</f>
        <v>2.9</v>
      </c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>
        <f>データ!AR7</f>
        <v>6</v>
      </c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>
        <f>データ!AS7</f>
        <v>3.8</v>
      </c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24"/>
      <c r="ID32" s="24"/>
      <c r="IE32" s="24"/>
      <c r="IF32" s="24"/>
      <c r="IG32" s="24"/>
      <c r="IH32" s="24"/>
      <c r="II32" s="24"/>
      <c r="IJ32" s="29"/>
      <c r="IK32" s="24"/>
      <c r="IL32" s="24"/>
      <c r="IM32" s="24"/>
      <c r="IN32" s="24"/>
      <c r="IO32" s="24"/>
      <c r="IP32" s="24"/>
      <c r="IQ32" s="24"/>
      <c r="IR32" s="102" t="s">
        <v>53</v>
      </c>
      <c r="IS32" s="103"/>
      <c r="IT32" s="103"/>
      <c r="IU32" s="103"/>
      <c r="IV32" s="103"/>
      <c r="IW32" s="103"/>
      <c r="IX32" s="103"/>
      <c r="IY32" s="103"/>
      <c r="IZ32" s="103"/>
      <c r="JA32" s="103"/>
      <c r="JB32" s="104"/>
      <c r="JC32" s="106">
        <f>データ!DP7</f>
        <v>252.8</v>
      </c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7"/>
      <c r="JO32" s="107"/>
      <c r="JP32" s="107"/>
      <c r="JQ32" s="107"/>
      <c r="JR32" s="107"/>
      <c r="JS32" s="107"/>
      <c r="JT32" s="107"/>
      <c r="JU32" s="108"/>
      <c r="JV32" s="106">
        <f>データ!DQ7</f>
        <v>269</v>
      </c>
      <c r="JW32" s="107"/>
      <c r="JX32" s="107"/>
      <c r="JY32" s="107"/>
      <c r="JZ32" s="107"/>
      <c r="KA32" s="107"/>
      <c r="KB32" s="107"/>
      <c r="KC32" s="107"/>
      <c r="KD32" s="107"/>
      <c r="KE32" s="107"/>
      <c r="KF32" s="107"/>
      <c r="KG32" s="107"/>
      <c r="KH32" s="107"/>
      <c r="KI32" s="107"/>
      <c r="KJ32" s="107"/>
      <c r="KK32" s="107"/>
      <c r="KL32" s="107"/>
      <c r="KM32" s="107"/>
      <c r="KN32" s="108"/>
      <c r="KO32" s="106">
        <f>データ!DR7</f>
        <v>276.60000000000002</v>
      </c>
      <c r="KP32" s="107"/>
      <c r="KQ32" s="107"/>
      <c r="KR32" s="107"/>
      <c r="KS32" s="107"/>
      <c r="KT32" s="107"/>
      <c r="KU32" s="107"/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8"/>
      <c r="LH32" s="106">
        <f>データ!DS7</f>
        <v>274.8</v>
      </c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7"/>
      <c r="LY32" s="107"/>
      <c r="LZ32" s="108"/>
      <c r="MA32" s="106">
        <f>データ!DT7</f>
        <v>277.2</v>
      </c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7"/>
      <c r="MN32" s="107"/>
      <c r="MO32" s="107"/>
      <c r="MP32" s="107"/>
      <c r="MQ32" s="107"/>
      <c r="MR32" s="107"/>
      <c r="MS32" s="108"/>
      <c r="MT32" s="6"/>
      <c r="MU32" s="6"/>
      <c r="MV32" s="6"/>
      <c r="MW32" s="6"/>
      <c r="MX32" s="6"/>
      <c r="MY32" s="6"/>
      <c r="MZ32" s="6"/>
      <c r="NA32" s="6"/>
      <c r="NB32" s="4"/>
      <c r="NC32" s="2"/>
      <c r="ND32" s="129" t="s">
        <v>118</v>
      </c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1"/>
    </row>
    <row r="33" spans="1:382" ht="13.5" customHeight="1" x14ac:dyDescent="0.15">
      <c r="A33" s="2"/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4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4"/>
      <c r="NC33" s="2"/>
      <c r="ND33" s="129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1"/>
    </row>
    <row r="34" spans="1:382" ht="13.5" customHeight="1" x14ac:dyDescent="0.15">
      <c r="A34" s="2"/>
      <c r="B34" s="9"/>
      <c r="C34" s="15"/>
      <c r="D34" s="6"/>
      <c r="E34" s="6"/>
      <c r="F34" s="6"/>
      <c r="G34" s="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27"/>
      <c r="IK34" s="30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27"/>
      <c r="NC34" s="2"/>
      <c r="ND34" s="129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1"/>
    </row>
    <row r="35" spans="1:382" ht="13.5" customHeight="1" x14ac:dyDescent="0.15">
      <c r="A35" s="2"/>
      <c r="B35" s="9"/>
      <c r="C35" s="15"/>
      <c r="D35" s="6"/>
      <c r="E35" s="6"/>
      <c r="F35" s="6"/>
      <c r="G35" s="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27"/>
      <c r="IK35" s="31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5"/>
      <c r="NC35" s="2"/>
      <c r="ND35" s="129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1"/>
    </row>
    <row r="36" spans="1:382" ht="13.5" customHeight="1" x14ac:dyDescent="0.15">
      <c r="A36" s="2"/>
      <c r="B36" s="9"/>
      <c r="C36" s="14"/>
      <c r="D36" s="6"/>
      <c r="E36" s="6"/>
      <c r="F36" s="6"/>
      <c r="G36" s="6"/>
      <c r="H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6"/>
      <c r="GM36" s="6"/>
      <c r="GN36" s="14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8"/>
      <c r="LZ36" s="6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4"/>
      <c r="NC36" s="2"/>
      <c r="ND36" s="129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1"/>
    </row>
    <row r="37" spans="1:382" ht="13.5" customHeight="1" x14ac:dyDescent="0.15">
      <c r="A37" s="2"/>
      <c r="B37" s="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4"/>
      <c r="NC37" s="2"/>
      <c r="ND37" s="129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1"/>
    </row>
    <row r="38" spans="1:382" ht="13.5" customHeight="1" x14ac:dyDescent="0.15">
      <c r="A38" s="2"/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15"/>
      <c r="CZ38" s="6"/>
      <c r="DA38" s="6"/>
      <c r="DB38" s="6"/>
      <c r="DC38" s="6"/>
      <c r="DD38" s="6"/>
      <c r="DE38" s="6"/>
      <c r="DF38" s="6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6"/>
      <c r="NB38" s="4"/>
      <c r="NC38" s="2"/>
      <c r="ND38" s="129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1"/>
    </row>
    <row r="39" spans="1:382" ht="13.5" customHeight="1" x14ac:dyDescent="0.15">
      <c r="A39" s="2"/>
      <c r="B39" s="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15"/>
      <c r="CZ39" s="6"/>
      <c r="DA39" s="6"/>
      <c r="DB39" s="6"/>
      <c r="DC39" s="6"/>
      <c r="DD39" s="6"/>
      <c r="DE39" s="6"/>
      <c r="DF39" s="6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6"/>
      <c r="NB39" s="4"/>
      <c r="NC39" s="2"/>
      <c r="ND39" s="129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1"/>
    </row>
    <row r="40" spans="1:382" ht="13.5" customHeight="1" x14ac:dyDescent="0.15">
      <c r="A40" s="2"/>
      <c r="B40" s="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4"/>
      <c r="NC40" s="2"/>
      <c r="ND40" s="129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1"/>
    </row>
    <row r="41" spans="1:382" ht="13.5" customHeight="1" x14ac:dyDescent="0.15">
      <c r="A41" s="2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4"/>
      <c r="NC41" s="2"/>
      <c r="ND41" s="129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1"/>
    </row>
    <row r="42" spans="1:382" ht="13.5" customHeight="1" x14ac:dyDescent="0.15">
      <c r="A42" s="2"/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4"/>
      <c r="NC42" s="2"/>
      <c r="ND42" s="129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1"/>
    </row>
    <row r="43" spans="1:382" ht="13.5" customHeight="1" x14ac:dyDescent="0.15">
      <c r="A43" s="2"/>
      <c r="B43" s="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4"/>
      <c r="NC43" s="2"/>
      <c r="ND43" s="129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1"/>
    </row>
    <row r="44" spans="1:382" ht="13.5" customHeight="1" x14ac:dyDescent="0.15">
      <c r="A44" s="2"/>
      <c r="B44" s="9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4"/>
      <c r="NC44" s="2"/>
      <c r="ND44" s="129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1"/>
    </row>
    <row r="45" spans="1:382" ht="13.5" customHeight="1" x14ac:dyDescent="0.15">
      <c r="A45" s="2"/>
      <c r="B45" s="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4"/>
      <c r="NC45" s="2"/>
      <c r="ND45" s="129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1"/>
    </row>
    <row r="46" spans="1:382" ht="13.5" customHeight="1" x14ac:dyDescent="0.15">
      <c r="A46" s="2"/>
      <c r="B46" s="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4"/>
      <c r="NC46" s="2"/>
      <c r="ND46" s="129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1"/>
    </row>
    <row r="47" spans="1:382" ht="13.5" customHeight="1" x14ac:dyDescent="0.15">
      <c r="A47" s="2"/>
      <c r="B47" s="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4"/>
      <c r="NC47" s="2"/>
      <c r="ND47" s="129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1"/>
    </row>
    <row r="48" spans="1:382" ht="13.5" customHeight="1" x14ac:dyDescent="0.15">
      <c r="A48" s="2"/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4"/>
      <c r="NC48" s="2"/>
      <c r="ND48" s="98" t="s">
        <v>54</v>
      </c>
      <c r="NE48" s="99"/>
      <c r="NF48" s="99"/>
      <c r="NG48" s="99"/>
      <c r="NH48" s="99"/>
      <c r="NI48" s="99"/>
      <c r="NJ48" s="99"/>
      <c r="NK48" s="99"/>
      <c r="NL48" s="99"/>
      <c r="NM48" s="99"/>
      <c r="NN48" s="99"/>
      <c r="NO48" s="99"/>
      <c r="NP48" s="99"/>
      <c r="NQ48" s="99"/>
      <c r="NR48" s="100"/>
    </row>
    <row r="49" spans="1:382" ht="13.5" customHeight="1" x14ac:dyDescent="0.15">
      <c r="A49" s="2"/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4"/>
      <c r="NC49" s="2"/>
      <c r="ND49" s="129" t="s">
        <v>119</v>
      </c>
      <c r="NE49" s="130"/>
      <c r="NF49" s="130"/>
      <c r="NG49" s="130"/>
      <c r="NH49" s="130"/>
      <c r="NI49" s="130"/>
      <c r="NJ49" s="130"/>
      <c r="NK49" s="130"/>
      <c r="NL49" s="130"/>
      <c r="NM49" s="130"/>
      <c r="NN49" s="130"/>
      <c r="NO49" s="130"/>
      <c r="NP49" s="130"/>
      <c r="NQ49" s="130"/>
      <c r="NR49" s="131"/>
    </row>
    <row r="50" spans="1:382" ht="13.5" customHeight="1" x14ac:dyDescent="0.15">
      <c r="A50" s="2"/>
      <c r="B50" s="9"/>
      <c r="C50" s="6"/>
      <c r="D50" s="6"/>
      <c r="E50" s="6"/>
      <c r="F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4"/>
      <c r="NC50" s="2"/>
      <c r="ND50" s="129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1"/>
    </row>
    <row r="51" spans="1:382" ht="13.5" customHeight="1" x14ac:dyDescent="0.15">
      <c r="A51" s="2"/>
      <c r="B51" s="9"/>
      <c r="C51" s="6"/>
      <c r="D51" s="6"/>
      <c r="E51" s="6"/>
      <c r="F51" s="6"/>
      <c r="I51" s="6"/>
      <c r="J51" s="6"/>
      <c r="K51" s="6"/>
      <c r="L51" s="6"/>
      <c r="M51" s="6"/>
      <c r="N51" s="6"/>
      <c r="O51" s="6"/>
      <c r="P51" s="6"/>
      <c r="Q51" s="6"/>
      <c r="R51" s="21"/>
      <c r="S51" s="21"/>
      <c r="T51" s="21"/>
      <c r="U51" s="101">
        <f>データ!$B$11</f>
        <v>41640</v>
      </c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>
        <f>データ!$C$11</f>
        <v>42005</v>
      </c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>
        <f>データ!$D$11</f>
        <v>42370</v>
      </c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>
        <f>データ!$E$11</f>
        <v>42736</v>
      </c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>
        <f>データ!$F$11</f>
        <v>43101</v>
      </c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6"/>
      <c r="EB51" s="6"/>
      <c r="EC51" s="6"/>
      <c r="ED51" s="6"/>
      <c r="EE51" s="6"/>
      <c r="EF51" s="6"/>
      <c r="EG51" s="6"/>
      <c r="EH51" s="6"/>
      <c r="EI51" s="21"/>
      <c r="EJ51" s="21"/>
      <c r="EK51" s="21"/>
      <c r="EL51" s="101">
        <f>データ!$B$11</f>
        <v>41640</v>
      </c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>
        <f>データ!$C$11</f>
        <v>42005</v>
      </c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>
        <f>データ!$D$11</f>
        <v>42370</v>
      </c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>
        <f>データ!$E$11</f>
        <v>42736</v>
      </c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>
        <f>データ!$F$11</f>
        <v>43101</v>
      </c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6"/>
      <c r="IS51" s="6"/>
      <c r="IT51" s="6"/>
      <c r="IU51" s="6"/>
      <c r="IV51" s="6"/>
      <c r="IW51" s="6"/>
      <c r="IX51" s="6"/>
      <c r="IY51" s="6"/>
      <c r="IZ51" s="21"/>
      <c r="JA51" s="21"/>
      <c r="JB51" s="21"/>
      <c r="JC51" s="101">
        <f>データ!$B$11</f>
        <v>41640</v>
      </c>
      <c r="JD51" s="101"/>
      <c r="JE51" s="101"/>
      <c r="JF51" s="101"/>
      <c r="JG51" s="101"/>
      <c r="JH51" s="101"/>
      <c r="JI51" s="101"/>
      <c r="JJ51" s="101"/>
      <c r="JK51" s="101"/>
      <c r="JL51" s="101"/>
      <c r="JM51" s="101"/>
      <c r="JN51" s="101"/>
      <c r="JO51" s="101"/>
      <c r="JP51" s="101"/>
      <c r="JQ51" s="101"/>
      <c r="JR51" s="101"/>
      <c r="JS51" s="101"/>
      <c r="JT51" s="101"/>
      <c r="JU51" s="101"/>
      <c r="JV51" s="101">
        <f>データ!$C$11</f>
        <v>42005</v>
      </c>
      <c r="JW51" s="101"/>
      <c r="JX51" s="101"/>
      <c r="JY51" s="101"/>
      <c r="JZ51" s="101"/>
      <c r="KA51" s="101"/>
      <c r="KB51" s="101"/>
      <c r="KC51" s="101"/>
      <c r="KD51" s="101"/>
      <c r="KE51" s="101"/>
      <c r="KF51" s="101"/>
      <c r="KG51" s="101"/>
      <c r="KH51" s="101"/>
      <c r="KI51" s="101"/>
      <c r="KJ51" s="101"/>
      <c r="KK51" s="101"/>
      <c r="KL51" s="101"/>
      <c r="KM51" s="101"/>
      <c r="KN51" s="101"/>
      <c r="KO51" s="101">
        <f>データ!$D$11</f>
        <v>42370</v>
      </c>
      <c r="KP51" s="101"/>
      <c r="KQ51" s="101"/>
      <c r="KR51" s="101"/>
      <c r="KS51" s="101"/>
      <c r="KT51" s="101"/>
      <c r="KU51" s="101"/>
      <c r="KV51" s="101"/>
      <c r="KW51" s="101"/>
      <c r="KX51" s="101"/>
      <c r="KY51" s="101"/>
      <c r="KZ51" s="101"/>
      <c r="LA51" s="101"/>
      <c r="LB51" s="101"/>
      <c r="LC51" s="101"/>
      <c r="LD51" s="101"/>
      <c r="LE51" s="101"/>
      <c r="LF51" s="101"/>
      <c r="LG51" s="101"/>
      <c r="LH51" s="101">
        <f>データ!$E$11</f>
        <v>42736</v>
      </c>
      <c r="LI51" s="101"/>
      <c r="LJ51" s="101"/>
      <c r="LK51" s="101"/>
      <c r="LL51" s="101"/>
      <c r="LM51" s="101"/>
      <c r="LN51" s="101"/>
      <c r="LO51" s="101"/>
      <c r="LP51" s="101"/>
      <c r="LQ51" s="101"/>
      <c r="LR51" s="101"/>
      <c r="LS51" s="101"/>
      <c r="LT51" s="101"/>
      <c r="LU51" s="101"/>
      <c r="LV51" s="101"/>
      <c r="LW51" s="101"/>
      <c r="LX51" s="101"/>
      <c r="LY51" s="101"/>
      <c r="LZ51" s="101"/>
      <c r="MA51" s="101">
        <f>データ!$F$11</f>
        <v>43101</v>
      </c>
      <c r="MB51" s="101"/>
      <c r="MC51" s="101"/>
      <c r="MD51" s="101"/>
      <c r="ME51" s="101"/>
      <c r="MF51" s="101"/>
      <c r="MG51" s="101"/>
      <c r="MH51" s="101"/>
      <c r="MI51" s="101"/>
      <c r="MJ51" s="101"/>
      <c r="MK51" s="101"/>
      <c r="ML51" s="101"/>
      <c r="MM51" s="101"/>
      <c r="MN51" s="101"/>
      <c r="MO51" s="101"/>
      <c r="MP51" s="101"/>
      <c r="MQ51" s="101"/>
      <c r="MR51" s="101"/>
      <c r="MS51" s="101"/>
      <c r="MT51" s="6"/>
      <c r="MU51" s="6"/>
      <c r="MV51" s="6"/>
      <c r="MW51" s="6"/>
      <c r="MX51" s="6"/>
      <c r="MY51" s="6"/>
      <c r="MZ51" s="6"/>
      <c r="NA51" s="6"/>
      <c r="NB51" s="4"/>
      <c r="NC51" s="2"/>
      <c r="ND51" s="129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1"/>
    </row>
    <row r="52" spans="1:382" ht="13.5" customHeight="1" x14ac:dyDescent="0.15">
      <c r="A52" s="2"/>
      <c r="B52" s="9"/>
      <c r="C52" s="6"/>
      <c r="D52" s="6"/>
      <c r="E52" s="6"/>
      <c r="F52" s="6"/>
      <c r="I52" s="19"/>
      <c r="J52" s="102" t="s">
        <v>1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4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102" t="s">
        <v>1</v>
      </c>
      <c r="EB52" s="103"/>
      <c r="EC52" s="103"/>
      <c r="ED52" s="103"/>
      <c r="EE52" s="103"/>
      <c r="EF52" s="103"/>
      <c r="EG52" s="103"/>
      <c r="EH52" s="103"/>
      <c r="EI52" s="103"/>
      <c r="EJ52" s="103"/>
      <c r="EK52" s="104"/>
      <c r="EL52" s="105">
        <f>データ!BF7</f>
        <v>78</v>
      </c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>
        <f>データ!BG7</f>
        <v>71.8</v>
      </c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>
        <f>データ!BH7</f>
        <v>79.900000000000006</v>
      </c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>
        <f>データ!BI7</f>
        <v>77.099999999999994</v>
      </c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>
        <f>データ!BJ7</f>
        <v>77.900000000000006</v>
      </c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102" t="s">
        <v>1</v>
      </c>
      <c r="IS52" s="103"/>
      <c r="IT52" s="103"/>
      <c r="IU52" s="103"/>
      <c r="IV52" s="103"/>
      <c r="IW52" s="103"/>
      <c r="IX52" s="103"/>
      <c r="IY52" s="103"/>
      <c r="IZ52" s="103"/>
      <c r="JA52" s="103"/>
      <c r="JB52" s="104"/>
      <c r="JC52" s="109">
        <f>データ!BQ7</f>
        <v>821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666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813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722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709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6"/>
      <c r="MU52" s="6"/>
      <c r="MV52" s="6"/>
      <c r="MW52" s="6"/>
      <c r="MX52" s="6"/>
      <c r="MY52" s="6"/>
      <c r="MZ52" s="6"/>
      <c r="NA52" s="6"/>
      <c r="NB52" s="4"/>
      <c r="NC52" s="2"/>
      <c r="ND52" s="129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1"/>
    </row>
    <row r="53" spans="1:382" ht="13.5" customHeight="1" x14ac:dyDescent="0.15">
      <c r="A53" s="2"/>
      <c r="B53" s="9"/>
      <c r="C53" s="6"/>
      <c r="D53" s="6"/>
      <c r="E53" s="6"/>
      <c r="F53" s="6"/>
      <c r="G53" s="6"/>
      <c r="H53" s="6"/>
      <c r="I53" s="19"/>
      <c r="J53" s="102" t="s">
        <v>53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4"/>
      <c r="U53" s="109">
        <f>データ!AZ7</f>
        <v>23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21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17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102" t="s">
        <v>53</v>
      </c>
      <c r="EB53" s="103"/>
      <c r="EC53" s="103"/>
      <c r="ED53" s="103"/>
      <c r="EE53" s="103"/>
      <c r="EF53" s="103"/>
      <c r="EG53" s="103"/>
      <c r="EH53" s="103"/>
      <c r="EI53" s="103"/>
      <c r="EJ53" s="103"/>
      <c r="EK53" s="104"/>
      <c r="EL53" s="105">
        <f>データ!BK7</f>
        <v>40.700000000000003</v>
      </c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>
        <f>データ!BL7</f>
        <v>38.200000000000003</v>
      </c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>
        <f>データ!BM7</f>
        <v>34.6</v>
      </c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>
        <f>データ!BN7</f>
        <v>37.6</v>
      </c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>
        <f>データ!BO7</f>
        <v>33.200000000000003</v>
      </c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102" t="s">
        <v>53</v>
      </c>
      <c r="IS53" s="103"/>
      <c r="IT53" s="103"/>
      <c r="IU53" s="103"/>
      <c r="IV53" s="103"/>
      <c r="IW53" s="103"/>
      <c r="IX53" s="103"/>
      <c r="IY53" s="103"/>
      <c r="IZ53" s="103"/>
      <c r="JA53" s="103"/>
      <c r="JB53" s="104"/>
      <c r="JC53" s="109">
        <f>データ!BV7</f>
        <v>7496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6967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7138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8131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8024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6"/>
      <c r="MU53" s="6"/>
      <c r="MV53" s="6"/>
      <c r="MW53" s="6"/>
      <c r="MX53" s="6"/>
      <c r="MY53" s="6"/>
      <c r="MZ53" s="6"/>
      <c r="NA53" s="6"/>
      <c r="NB53" s="4"/>
      <c r="NC53" s="2"/>
      <c r="ND53" s="129"/>
      <c r="NE53" s="130"/>
      <c r="NF53" s="130"/>
      <c r="NG53" s="130"/>
      <c r="NH53" s="130"/>
      <c r="NI53" s="130"/>
      <c r="NJ53" s="130"/>
      <c r="NK53" s="130"/>
      <c r="NL53" s="130"/>
      <c r="NM53" s="130"/>
      <c r="NN53" s="130"/>
      <c r="NO53" s="130"/>
      <c r="NP53" s="130"/>
      <c r="NQ53" s="130"/>
      <c r="NR53" s="131"/>
    </row>
    <row r="54" spans="1:382" ht="13.5" customHeight="1" x14ac:dyDescent="0.15">
      <c r="A54" s="2"/>
      <c r="B54" s="9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4"/>
      <c r="NC54" s="2"/>
      <c r="ND54" s="129"/>
      <c r="NE54" s="130"/>
      <c r="NF54" s="130"/>
      <c r="NG54" s="130"/>
      <c r="NH54" s="130"/>
      <c r="NI54" s="130"/>
      <c r="NJ54" s="130"/>
      <c r="NK54" s="130"/>
      <c r="NL54" s="130"/>
      <c r="NM54" s="130"/>
      <c r="NN54" s="130"/>
      <c r="NO54" s="130"/>
      <c r="NP54" s="130"/>
      <c r="NQ54" s="130"/>
      <c r="NR54" s="131"/>
    </row>
    <row r="55" spans="1:382" ht="13.5" customHeight="1" x14ac:dyDescent="0.15">
      <c r="A55" s="2"/>
      <c r="B55" s="9"/>
      <c r="C55" s="15"/>
      <c r="D55" s="6"/>
      <c r="E55" s="6"/>
      <c r="F55" s="6"/>
      <c r="G55" s="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6"/>
      <c r="MX55" s="6"/>
      <c r="MY55" s="6"/>
      <c r="MZ55" s="15"/>
      <c r="NA55" s="15"/>
      <c r="NB55" s="4"/>
      <c r="NC55" s="2"/>
      <c r="ND55" s="129"/>
      <c r="NE55" s="130"/>
      <c r="NF55" s="130"/>
      <c r="NG55" s="130"/>
      <c r="NH55" s="130"/>
      <c r="NI55" s="130"/>
      <c r="NJ55" s="130"/>
      <c r="NK55" s="130"/>
      <c r="NL55" s="130"/>
      <c r="NM55" s="130"/>
      <c r="NN55" s="130"/>
      <c r="NO55" s="130"/>
      <c r="NP55" s="130"/>
      <c r="NQ55" s="130"/>
      <c r="NR55" s="131"/>
    </row>
    <row r="56" spans="1:382" ht="13.5" customHeight="1" x14ac:dyDescent="0.15">
      <c r="A56" s="2"/>
      <c r="B56" s="9"/>
      <c r="C56" s="15"/>
      <c r="D56" s="6"/>
      <c r="E56" s="6"/>
      <c r="F56" s="6"/>
      <c r="G56" s="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6"/>
      <c r="MX56" s="6"/>
      <c r="MY56" s="6"/>
      <c r="MZ56" s="15"/>
      <c r="NA56" s="15"/>
      <c r="NB56" s="4"/>
      <c r="NC56" s="2"/>
      <c r="ND56" s="129"/>
      <c r="NE56" s="130"/>
      <c r="NF56" s="130"/>
      <c r="NG56" s="130"/>
      <c r="NH56" s="130"/>
      <c r="NI56" s="130"/>
      <c r="NJ56" s="130"/>
      <c r="NK56" s="130"/>
      <c r="NL56" s="130"/>
      <c r="NM56" s="130"/>
      <c r="NN56" s="130"/>
      <c r="NO56" s="130"/>
      <c r="NP56" s="130"/>
      <c r="NQ56" s="130"/>
      <c r="NR56" s="131"/>
    </row>
    <row r="57" spans="1:382" ht="13.5" customHeight="1" x14ac:dyDescent="0.15">
      <c r="A57" s="2"/>
      <c r="B57" s="10"/>
      <c r="NB57" s="36"/>
      <c r="NC57" s="2"/>
      <c r="ND57" s="129"/>
      <c r="NE57" s="130"/>
      <c r="NF57" s="130"/>
      <c r="NG57" s="130"/>
      <c r="NH57" s="130"/>
      <c r="NI57" s="130"/>
      <c r="NJ57" s="130"/>
      <c r="NK57" s="130"/>
      <c r="NL57" s="130"/>
      <c r="NM57" s="130"/>
      <c r="NN57" s="130"/>
      <c r="NO57" s="130"/>
      <c r="NP57" s="130"/>
      <c r="NQ57" s="130"/>
      <c r="NR57" s="131"/>
    </row>
    <row r="58" spans="1:382" ht="13.5" customHeight="1" x14ac:dyDescent="0.15">
      <c r="A58" s="2"/>
      <c r="B58" s="9"/>
      <c r="C58" s="16"/>
      <c r="D58" s="16"/>
      <c r="E58" s="16"/>
      <c r="F58" s="16"/>
      <c r="G58" s="1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16"/>
      <c r="NA58" s="16"/>
      <c r="NB58" s="4"/>
      <c r="NC58" s="2"/>
      <c r="ND58" s="129"/>
      <c r="NE58" s="130"/>
      <c r="NF58" s="130"/>
      <c r="NG58" s="130"/>
      <c r="NH58" s="130"/>
      <c r="NI58" s="130"/>
      <c r="NJ58" s="130"/>
      <c r="NK58" s="130"/>
      <c r="NL58" s="130"/>
      <c r="NM58" s="130"/>
      <c r="NN58" s="130"/>
      <c r="NO58" s="130"/>
      <c r="NP58" s="130"/>
      <c r="NQ58" s="130"/>
      <c r="NR58" s="131"/>
    </row>
    <row r="59" spans="1:382" ht="13.5" customHeight="1" x14ac:dyDescent="0.15">
      <c r="A59" s="2"/>
      <c r="B59" s="1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37"/>
      <c r="NC59" s="2"/>
      <c r="ND59" s="129"/>
      <c r="NE59" s="130"/>
      <c r="NF59" s="130"/>
      <c r="NG59" s="130"/>
      <c r="NH59" s="130"/>
      <c r="NI59" s="130"/>
      <c r="NJ59" s="130"/>
      <c r="NK59" s="130"/>
      <c r="NL59" s="130"/>
      <c r="NM59" s="130"/>
      <c r="NN59" s="130"/>
      <c r="NO59" s="130"/>
      <c r="NP59" s="130"/>
      <c r="NQ59" s="130"/>
      <c r="NR59" s="131"/>
    </row>
    <row r="60" spans="1:382" ht="13.5" customHeight="1" x14ac:dyDescent="0.15">
      <c r="A60" s="4"/>
      <c r="B60" s="8"/>
      <c r="C60" s="14"/>
      <c r="D60" s="14"/>
      <c r="E60" s="14"/>
      <c r="F60" s="14"/>
      <c r="G60" s="14"/>
      <c r="H60" s="117" t="s">
        <v>55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  <c r="FY60" s="117"/>
      <c r="FZ60" s="117"/>
      <c r="GA60" s="117"/>
      <c r="GB60" s="117"/>
      <c r="GC60" s="117"/>
      <c r="GD60" s="117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  <c r="IV60" s="117"/>
      <c r="IW60" s="117"/>
      <c r="IX60" s="117"/>
      <c r="IY60" s="117"/>
      <c r="IZ60" s="117"/>
      <c r="JA60" s="117"/>
      <c r="JB60" s="117"/>
      <c r="JC60" s="117"/>
      <c r="JD60" s="117"/>
      <c r="JE60" s="117"/>
      <c r="JF60" s="117"/>
      <c r="JG60" s="117"/>
      <c r="JH60" s="117"/>
      <c r="JI60" s="117"/>
      <c r="JJ60" s="117"/>
      <c r="JK60" s="117"/>
      <c r="JL60" s="117"/>
      <c r="JM60" s="117"/>
      <c r="JN60" s="117"/>
      <c r="JO60" s="117"/>
      <c r="JP60" s="117"/>
      <c r="JQ60" s="117"/>
      <c r="JR60" s="117"/>
      <c r="JS60" s="117"/>
      <c r="JT60" s="117"/>
      <c r="JU60" s="117"/>
      <c r="JV60" s="117"/>
      <c r="JW60" s="117"/>
      <c r="JX60" s="117"/>
      <c r="JY60" s="117"/>
      <c r="JZ60" s="117"/>
      <c r="KA60" s="117"/>
      <c r="KB60" s="117"/>
      <c r="KC60" s="117"/>
      <c r="KD60" s="117"/>
      <c r="KE60" s="117"/>
      <c r="KF60" s="117"/>
      <c r="KG60" s="117"/>
      <c r="KH60" s="117"/>
      <c r="KI60" s="117"/>
      <c r="KJ60" s="117"/>
      <c r="KK60" s="117"/>
      <c r="KL60" s="117"/>
      <c r="KM60" s="117"/>
      <c r="KN60" s="117"/>
      <c r="KO60" s="117"/>
      <c r="KP60" s="117"/>
      <c r="KQ60" s="117"/>
      <c r="KR60" s="117"/>
      <c r="KS60" s="117"/>
      <c r="KT60" s="117"/>
      <c r="KU60" s="117"/>
      <c r="KV60" s="117"/>
      <c r="KW60" s="117"/>
      <c r="KX60" s="117"/>
      <c r="KY60" s="117"/>
      <c r="KZ60" s="117"/>
      <c r="LA60" s="117"/>
      <c r="LB60" s="117"/>
      <c r="LC60" s="117"/>
      <c r="LD60" s="117"/>
      <c r="LE60" s="117"/>
      <c r="LF60" s="117"/>
      <c r="LG60" s="117"/>
      <c r="LH60" s="117"/>
      <c r="LI60" s="117"/>
      <c r="LJ60" s="117"/>
      <c r="LK60" s="117"/>
      <c r="LL60" s="117"/>
      <c r="LM60" s="117"/>
      <c r="LN60" s="117"/>
      <c r="LO60" s="117"/>
      <c r="LP60" s="117"/>
      <c r="LQ60" s="117"/>
      <c r="LR60" s="117"/>
      <c r="LS60" s="117"/>
      <c r="LT60" s="117"/>
      <c r="LU60" s="117"/>
      <c r="LV60" s="117"/>
      <c r="LW60" s="117"/>
      <c r="LX60" s="117"/>
      <c r="LY60" s="117"/>
      <c r="LZ60" s="117"/>
      <c r="MA60" s="117"/>
      <c r="MB60" s="117"/>
      <c r="MC60" s="117"/>
      <c r="MD60" s="117"/>
      <c r="ME60" s="117"/>
      <c r="MF60" s="117"/>
      <c r="MG60" s="117"/>
      <c r="MH60" s="117"/>
      <c r="MI60" s="117"/>
      <c r="MJ60" s="117"/>
      <c r="MK60" s="117"/>
      <c r="ML60" s="117"/>
      <c r="MM60" s="117"/>
      <c r="MN60" s="117"/>
      <c r="MO60" s="117"/>
      <c r="MP60" s="117"/>
      <c r="MQ60" s="117"/>
      <c r="MR60" s="117"/>
      <c r="MS60" s="117"/>
      <c r="MT60" s="117"/>
      <c r="MU60" s="117"/>
      <c r="MV60" s="117"/>
      <c r="MW60" s="14"/>
      <c r="MX60" s="14"/>
      <c r="MY60" s="14"/>
      <c r="MZ60" s="14"/>
      <c r="NA60" s="14"/>
      <c r="NB60" s="26"/>
      <c r="NC60" s="2"/>
      <c r="ND60" s="129"/>
      <c r="NE60" s="130"/>
      <c r="NF60" s="130"/>
      <c r="NG60" s="130"/>
      <c r="NH60" s="130"/>
      <c r="NI60" s="130"/>
      <c r="NJ60" s="130"/>
      <c r="NK60" s="130"/>
      <c r="NL60" s="130"/>
      <c r="NM60" s="130"/>
      <c r="NN60" s="130"/>
      <c r="NO60" s="130"/>
      <c r="NP60" s="130"/>
      <c r="NQ60" s="130"/>
      <c r="NR60" s="131"/>
    </row>
    <row r="61" spans="1:382" ht="13.5" customHeight="1" x14ac:dyDescent="0.15">
      <c r="A61" s="4"/>
      <c r="B61" s="8"/>
      <c r="C61" s="14"/>
      <c r="D61" s="14"/>
      <c r="E61" s="14"/>
      <c r="F61" s="14"/>
      <c r="G61" s="14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8"/>
      <c r="JA61" s="118"/>
      <c r="JB61" s="118"/>
      <c r="JC61" s="118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8"/>
      <c r="JO61" s="118"/>
      <c r="JP61" s="118"/>
      <c r="JQ61" s="118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8"/>
      <c r="KC61" s="118"/>
      <c r="KD61" s="118"/>
      <c r="KE61" s="118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8"/>
      <c r="KQ61" s="118"/>
      <c r="KR61" s="118"/>
      <c r="KS61" s="118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8"/>
      <c r="LE61" s="118"/>
      <c r="LF61" s="118"/>
      <c r="LG61" s="118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8"/>
      <c r="LS61" s="118"/>
      <c r="LT61" s="118"/>
      <c r="LU61" s="118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8"/>
      <c r="MG61" s="118"/>
      <c r="MH61" s="118"/>
      <c r="MI61" s="118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18"/>
      <c r="MU61" s="118"/>
      <c r="MV61" s="118"/>
      <c r="MW61" s="14"/>
      <c r="MX61" s="14"/>
      <c r="MY61" s="14"/>
      <c r="MZ61" s="14"/>
      <c r="NA61" s="14"/>
      <c r="NB61" s="26"/>
      <c r="NC61" s="2"/>
      <c r="ND61" s="129"/>
      <c r="NE61" s="130"/>
      <c r="NF61" s="130"/>
      <c r="NG61" s="130"/>
      <c r="NH61" s="130"/>
      <c r="NI61" s="130"/>
      <c r="NJ61" s="130"/>
      <c r="NK61" s="130"/>
      <c r="NL61" s="130"/>
      <c r="NM61" s="130"/>
      <c r="NN61" s="130"/>
      <c r="NO61" s="130"/>
      <c r="NP61" s="130"/>
      <c r="NQ61" s="130"/>
      <c r="NR61" s="131"/>
    </row>
    <row r="62" spans="1:382" ht="13.5" customHeight="1" x14ac:dyDescent="0.15">
      <c r="A62" s="2"/>
      <c r="B62" s="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4"/>
      <c r="NC62" s="2"/>
      <c r="ND62" s="129"/>
      <c r="NE62" s="130"/>
      <c r="NF62" s="130"/>
      <c r="NG62" s="130"/>
      <c r="NH62" s="130"/>
      <c r="NI62" s="130"/>
      <c r="NJ62" s="130"/>
      <c r="NK62" s="130"/>
      <c r="NL62" s="130"/>
      <c r="NM62" s="130"/>
      <c r="NN62" s="130"/>
      <c r="NO62" s="130"/>
      <c r="NP62" s="130"/>
      <c r="NQ62" s="130"/>
      <c r="NR62" s="131"/>
    </row>
    <row r="63" spans="1:382" ht="13.5" customHeight="1" x14ac:dyDescent="0.15">
      <c r="A63" s="2"/>
      <c r="B63" s="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119" t="s">
        <v>44</v>
      </c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Y63" s="6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4"/>
      <c r="NC63" s="2"/>
      <c r="ND63" s="129"/>
      <c r="NE63" s="130"/>
      <c r="NF63" s="130"/>
      <c r="NG63" s="130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131"/>
    </row>
    <row r="64" spans="1:382" ht="13.5" customHeight="1" x14ac:dyDescent="0.15">
      <c r="A64" s="2"/>
      <c r="B64" s="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Y64" s="6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4"/>
      <c r="NC64" s="2"/>
      <c r="ND64" s="132"/>
      <c r="NE64" s="133"/>
      <c r="NF64" s="133"/>
      <c r="NG64" s="133"/>
      <c r="NH64" s="133"/>
      <c r="NI64" s="133"/>
      <c r="NJ64" s="133"/>
      <c r="NK64" s="133"/>
      <c r="NL64" s="133"/>
      <c r="NM64" s="133"/>
      <c r="NN64" s="133"/>
      <c r="NO64" s="133"/>
      <c r="NP64" s="133"/>
      <c r="NQ64" s="133"/>
      <c r="NR64" s="134"/>
    </row>
    <row r="65" spans="1:382" ht="13.5" customHeight="1" x14ac:dyDescent="0.15">
      <c r="A65" s="2"/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15"/>
      <c r="NB65" s="4"/>
      <c r="NC65" s="2"/>
      <c r="ND65" s="98" t="s">
        <v>57</v>
      </c>
      <c r="NE65" s="99"/>
      <c r="NF65" s="99"/>
      <c r="NG65" s="99"/>
      <c r="NH65" s="99"/>
      <c r="NI65" s="99"/>
      <c r="NJ65" s="99"/>
      <c r="NK65" s="99"/>
      <c r="NL65" s="99"/>
      <c r="NM65" s="99"/>
      <c r="NN65" s="99"/>
      <c r="NO65" s="99"/>
      <c r="NP65" s="99"/>
      <c r="NQ65" s="99"/>
      <c r="NR65" s="100"/>
    </row>
    <row r="66" spans="1:382" ht="13.5" customHeight="1" x14ac:dyDescent="0.15">
      <c r="A66" s="2"/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15"/>
      <c r="NB66" s="4"/>
      <c r="NC66" s="2"/>
      <c r="ND66" s="129" t="s">
        <v>121</v>
      </c>
      <c r="NE66" s="130"/>
      <c r="NF66" s="130"/>
      <c r="NG66" s="130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131"/>
    </row>
    <row r="67" spans="1:382" ht="13.5" customHeight="1" x14ac:dyDescent="0.15">
      <c r="A67" s="2"/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120">
        <f>データ!CM7</f>
        <v>23218</v>
      </c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2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33"/>
      <c r="NB67" s="4"/>
      <c r="NC67" s="2"/>
      <c r="ND67" s="129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1"/>
    </row>
    <row r="68" spans="1:382" ht="13.5" customHeight="1" x14ac:dyDescent="0.15">
      <c r="A68" s="2"/>
      <c r="B68" s="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123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5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33"/>
      <c r="NB68" s="4"/>
      <c r="NC68" s="2"/>
      <c r="ND68" s="129"/>
      <c r="NE68" s="130"/>
      <c r="NF68" s="130"/>
      <c r="NG68" s="130"/>
      <c r="NH68" s="130"/>
      <c r="NI68" s="130"/>
      <c r="NJ68" s="130"/>
      <c r="NK68" s="130"/>
      <c r="NL68" s="130"/>
      <c r="NM68" s="130"/>
      <c r="NN68" s="130"/>
      <c r="NO68" s="130"/>
      <c r="NP68" s="130"/>
      <c r="NQ68" s="130"/>
      <c r="NR68" s="131"/>
    </row>
    <row r="69" spans="1:382" ht="13.5" customHeight="1" x14ac:dyDescent="0.15">
      <c r="A69" s="2"/>
      <c r="B69" s="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123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5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33"/>
      <c r="NB69" s="4"/>
      <c r="NC69" s="2"/>
      <c r="ND69" s="129"/>
      <c r="NE69" s="130"/>
      <c r="NF69" s="130"/>
      <c r="NG69" s="130"/>
      <c r="NH69" s="130"/>
      <c r="NI69" s="130"/>
      <c r="NJ69" s="130"/>
      <c r="NK69" s="130"/>
      <c r="NL69" s="130"/>
      <c r="NM69" s="130"/>
      <c r="NN69" s="130"/>
      <c r="NO69" s="130"/>
      <c r="NP69" s="130"/>
      <c r="NQ69" s="130"/>
      <c r="NR69" s="131"/>
    </row>
    <row r="70" spans="1:382" ht="13.5" customHeight="1" x14ac:dyDescent="0.15">
      <c r="A70" s="2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126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8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33"/>
      <c r="NB70" s="4"/>
      <c r="NC70" s="2"/>
      <c r="ND70" s="129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1"/>
    </row>
    <row r="71" spans="1:382" ht="13.5" customHeight="1" x14ac:dyDescent="0.15">
      <c r="A71" s="2"/>
      <c r="B71" s="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W71" s="14"/>
      <c r="CX71" s="14"/>
      <c r="CY71" s="14"/>
      <c r="CZ71" s="14"/>
      <c r="DA71" s="14"/>
      <c r="DB71" s="14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14"/>
      <c r="NB71" s="4"/>
      <c r="NC71" s="2"/>
      <c r="ND71" s="129"/>
      <c r="NE71" s="130"/>
      <c r="NF71" s="130"/>
      <c r="NG71" s="130"/>
      <c r="NH71" s="130"/>
      <c r="NI71" s="130"/>
      <c r="NJ71" s="130"/>
      <c r="NK71" s="130"/>
      <c r="NL71" s="130"/>
      <c r="NM71" s="130"/>
      <c r="NN71" s="130"/>
      <c r="NO71" s="130"/>
      <c r="NP71" s="130"/>
      <c r="NQ71" s="130"/>
      <c r="NR71" s="131"/>
    </row>
    <row r="72" spans="1:382" ht="13.5" customHeight="1" x14ac:dyDescent="0.15">
      <c r="A72" s="2"/>
      <c r="B72" s="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119" t="s">
        <v>34</v>
      </c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15"/>
      <c r="NB72" s="4"/>
      <c r="NC72" s="2"/>
      <c r="ND72" s="129"/>
      <c r="NE72" s="130"/>
      <c r="NF72" s="130"/>
      <c r="NG72" s="130"/>
      <c r="NH72" s="130"/>
      <c r="NI72" s="130"/>
      <c r="NJ72" s="130"/>
      <c r="NK72" s="130"/>
      <c r="NL72" s="130"/>
      <c r="NM72" s="130"/>
      <c r="NN72" s="130"/>
      <c r="NO72" s="130"/>
      <c r="NP72" s="130"/>
      <c r="NQ72" s="130"/>
      <c r="NR72" s="131"/>
    </row>
    <row r="73" spans="1:382" ht="13.5" customHeight="1" x14ac:dyDescent="0.15">
      <c r="A73" s="2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15"/>
      <c r="NB73" s="4"/>
      <c r="NC73" s="2"/>
      <c r="ND73" s="129"/>
      <c r="NE73" s="130"/>
      <c r="NF73" s="130"/>
      <c r="NG73" s="130"/>
      <c r="NH73" s="130"/>
      <c r="NI73" s="130"/>
      <c r="NJ73" s="130"/>
      <c r="NK73" s="130"/>
      <c r="NL73" s="130"/>
      <c r="NM73" s="130"/>
      <c r="NN73" s="130"/>
      <c r="NO73" s="130"/>
      <c r="NP73" s="130"/>
      <c r="NQ73" s="130"/>
      <c r="NR73" s="131"/>
    </row>
    <row r="74" spans="1:382" ht="13.5" customHeight="1" x14ac:dyDescent="0.15">
      <c r="A74" s="2"/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15"/>
      <c r="NB74" s="6"/>
      <c r="NC74" s="38"/>
      <c r="ND74" s="129"/>
      <c r="NE74" s="130"/>
      <c r="NF74" s="130"/>
      <c r="NG74" s="130"/>
      <c r="NH74" s="130"/>
      <c r="NI74" s="130"/>
      <c r="NJ74" s="130"/>
      <c r="NK74" s="130"/>
      <c r="NL74" s="130"/>
      <c r="NM74" s="130"/>
      <c r="NN74" s="130"/>
      <c r="NO74" s="130"/>
      <c r="NP74" s="130"/>
      <c r="NQ74" s="130"/>
      <c r="NR74" s="131"/>
    </row>
    <row r="75" spans="1:382" ht="13.5" customHeight="1" x14ac:dyDescent="0.15">
      <c r="A75" s="2"/>
      <c r="B75" s="9"/>
      <c r="C75" s="6"/>
      <c r="D75" s="6"/>
      <c r="E75" s="6"/>
      <c r="F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15"/>
      <c r="NB75" s="6"/>
      <c r="NC75" s="38"/>
      <c r="ND75" s="129"/>
      <c r="NE75" s="130"/>
      <c r="NF75" s="130"/>
      <c r="NG75" s="130"/>
      <c r="NH75" s="130"/>
      <c r="NI75" s="130"/>
      <c r="NJ75" s="130"/>
      <c r="NK75" s="130"/>
      <c r="NL75" s="130"/>
      <c r="NM75" s="130"/>
      <c r="NN75" s="130"/>
      <c r="NO75" s="130"/>
      <c r="NP75" s="130"/>
      <c r="NQ75" s="130"/>
      <c r="NR75" s="131"/>
    </row>
    <row r="76" spans="1:382" ht="13.5" customHeight="1" x14ac:dyDescent="0.15">
      <c r="A76" s="2"/>
      <c r="B76" s="9"/>
      <c r="C76" s="6"/>
      <c r="D76" s="6"/>
      <c r="E76" s="6"/>
      <c r="F76" s="6"/>
      <c r="I76" s="6"/>
      <c r="J76" s="6"/>
      <c r="K76" s="6"/>
      <c r="L76" s="6"/>
      <c r="M76" s="6"/>
      <c r="N76" s="6"/>
      <c r="O76" s="6"/>
      <c r="P76" s="6"/>
      <c r="Q76" s="6"/>
      <c r="R76" s="110">
        <f>データ!$B$11</f>
        <v>41640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2"/>
      <c r="AG76" s="110">
        <f>データ!$C$11</f>
        <v>42005</v>
      </c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2"/>
      <c r="AV76" s="110">
        <f>データ!$D$11</f>
        <v>42370</v>
      </c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2"/>
      <c r="BK76" s="110">
        <f>データ!$E$11</f>
        <v>42736</v>
      </c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2"/>
      <c r="BZ76" s="110">
        <f>データ!$F$11</f>
        <v>43101</v>
      </c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2"/>
      <c r="CO76" s="6"/>
      <c r="CP76" s="6"/>
      <c r="CQ76" s="6"/>
      <c r="CR76" s="6"/>
      <c r="CS76" s="6"/>
      <c r="CT76" s="6"/>
      <c r="CU76" s="6"/>
      <c r="CV76" s="120">
        <f>データ!CN7</f>
        <v>0</v>
      </c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2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110">
        <f>データ!$B$11</f>
        <v>41640</v>
      </c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2"/>
      <c r="HA76" s="110">
        <f>データ!$C$11</f>
        <v>42005</v>
      </c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2"/>
      <c r="HP76" s="110">
        <f>データ!$D$11</f>
        <v>42370</v>
      </c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2"/>
      <c r="IE76" s="110">
        <f>データ!$E$11</f>
        <v>42736</v>
      </c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2"/>
      <c r="IT76" s="110">
        <f>データ!$F$11</f>
        <v>43101</v>
      </c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2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110">
        <f>データ!$B$11</f>
        <v>41640</v>
      </c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2"/>
      <c r="KP76" s="110">
        <f>データ!$C$11</f>
        <v>42005</v>
      </c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2"/>
      <c r="LE76" s="110">
        <f>データ!$D$11</f>
        <v>42370</v>
      </c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2"/>
      <c r="LT76" s="110">
        <f>データ!$E$11</f>
        <v>42736</v>
      </c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2"/>
      <c r="MI76" s="110">
        <f>データ!$F$11</f>
        <v>43101</v>
      </c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2"/>
      <c r="MX76" s="6"/>
      <c r="MY76" s="6"/>
      <c r="MZ76" s="6"/>
      <c r="NA76" s="6"/>
      <c r="NB76" s="6"/>
      <c r="NC76" s="38"/>
      <c r="ND76" s="129"/>
      <c r="NE76" s="130"/>
      <c r="NF76" s="130"/>
      <c r="NG76" s="130"/>
      <c r="NH76" s="130"/>
      <c r="NI76" s="130"/>
      <c r="NJ76" s="130"/>
      <c r="NK76" s="130"/>
      <c r="NL76" s="130"/>
      <c r="NM76" s="130"/>
      <c r="NN76" s="130"/>
      <c r="NO76" s="130"/>
      <c r="NP76" s="130"/>
      <c r="NQ76" s="130"/>
      <c r="NR76" s="131"/>
    </row>
    <row r="77" spans="1:382" ht="13.5" customHeight="1" x14ac:dyDescent="0.15">
      <c r="A77" s="2"/>
      <c r="B77" s="9"/>
      <c r="C77" s="6"/>
      <c r="D77" s="6"/>
      <c r="E77" s="6"/>
      <c r="F77" s="6"/>
      <c r="I77" s="113" t="s">
        <v>1</v>
      </c>
      <c r="J77" s="113"/>
      <c r="K77" s="113"/>
      <c r="L77" s="113"/>
      <c r="M77" s="113"/>
      <c r="N77" s="113"/>
      <c r="O77" s="113"/>
      <c r="P77" s="113"/>
      <c r="Q77" s="113"/>
      <c r="R77" s="106" t="str">
        <f>データ!CB7</f>
        <v xml:space="preserve"> </v>
      </c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8"/>
      <c r="AG77" s="106" t="str">
        <f>データ!CC7</f>
        <v xml:space="preserve"> 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8"/>
      <c r="AV77" s="106" t="str">
        <f>データ!CD7</f>
        <v xml:space="preserve"> </v>
      </c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8"/>
      <c r="BK77" s="106" t="str">
        <f>データ!CE7</f>
        <v xml:space="preserve"> </v>
      </c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8"/>
      <c r="BZ77" s="106" t="str">
        <f>データ!CF7</f>
        <v xml:space="preserve"> </v>
      </c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8"/>
      <c r="CO77" s="6"/>
      <c r="CP77" s="6"/>
      <c r="CQ77" s="6"/>
      <c r="CR77" s="6"/>
      <c r="CS77" s="6"/>
      <c r="CT77" s="6"/>
      <c r="CU77" s="6"/>
      <c r="CV77" s="123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5"/>
      <c r="FY77" s="6"/>
      <c r="FZ77" s="6"/>
      <c r="GA77" s="6"/>
      <c r="GB77" s="6"/>
      <c r="GC77" s="113" t="s">
        <v>1</v>
      </c>
      <c r="GD77" s="113"/>
      <c r="GE77" s="113"/>
      <c r="GF77" s="113"/>
      <c r="GG77" s="113"/>
      <c r="GH77" s="113"/>
      <c r="GI77" s="113"/>
      <c r="GJ77" s="113"/>
      <c r="GK77" s="113"/>
      <c r="GL77" s="106" t="str">
        <f>データ!CO7</f>
        <v xml:space="preserve"> </v>
      </c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8"/>
      <c r="HA77" s="106" t="str">
        <f>データ!CP7</f>
        <v xml:space="preserve"> </v>
      </c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8"/>
      <c r="HP77" s="106" t="str">
        <f>データ!CQ7</f>
        <v xml:space="preserve"> </v>
      </c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8"/>
      <c r="IE77" s="106" t="str">
        <f>データ!CR7</f>
        <v xml:space="preserve"> </v>
      </c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8"/>
      <c r="IT77" s="106" t="str">
        <f>データ!CS7</f>
        <v xml:space="preserve"> </v>
      </c>
      <c r="IU77" s="107"/>
      <c r="IV77" s="107"/>
      <c r="IW77" s="107"/>
      <c r="IX77" s="107"/>
      <c r="IY77" s="107"/>
      <c r="IZ77" s="107"/>
      <c r="JA77" s="107"/>
      <c r="JB77" s="107"/>
      <c r="JC77" s="107"/>
      <c r="JD77" s="107"/>
      <c r="JE77" s="107"/>
      <c r="JF77" s="107"/>
      <c r="JG77" s="107"/>
      <c r="JH77" s="108"/>
      <c r="JL77" s="6"/>
      <c r="JM77" s="6"/>
      <c r="JN77" s="6"/>
      <c r="JO77" s="6"/>
      <c r="JP77" s="6"/>
      <c r="JQ77" s="6"/>
      <c r="JR77" s="113" t="s">
        <v>1</v>
      </c>
      <c r="JS77" s="113"/>
      <c r="JT77" s="113"/>
      <c r="JU77" s="113"/>
      <c r="JV77" s="113"/>
      <c r="JW77" s="113"/>
      <c r="JX77" s="113"/>
      <c r="JY77" s="113"/>
      <c r="JZ77" s="113"/>
      <c r="KA77" s="106">
        <f>データ!CZ7</f>
        <v>0</v>
      </c>
      <c r="KB77" s="107"/>
      <c r="KC77" s="107"/>
      <c r="KD77" s="107"/>
      <c r="KE77" s="107"/>
      <c r="KF77" s="107"/>
      <c r="KG77" s="107"/>
      <c r="KH77" s="107"/>
      <c r="KI77" s="107"/>
      <c r="KJ77" s="107"/>
      <c r="KK77" s="107"/>
      <c r="KL77" s="107"/>
      <c r="KM77" s="107"/>
      <c r="KN77" s="107"/>
      <c r="KO77" s="108"/>
      <c r="KP77" s="106">
        <f>データ!DA7</f>
        <v>0</v>
      </c>
      <c r="KQ77" s="107"/>
      <c r="KR77" s="107"/>
      <c r="KS77" s="107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8"/>
      <c r="LE77" s="106">
        <f>データ!DB7</f>
        <v>0</v>
      </c>
      <c r="LF77" s="107"/>
      <c r="LG77" s="107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7"/>
      <c r="LS77" s="108"/>
      <c r="LT77" s="106">
        <f>データ!DC7</f>
        <v>0</v>
      </c>
      <c r="LU77" s="107"/>
      <c r="LV77" s="107"/>
      <c r="LW77" s="107"/>
      <c r="LX77" s="107"/>
      <c r="LY77" s="107"/>
      <c r="LZ77" s="107"/>
      <c r="MA77" s="107"/>
      <c r="MB77" s="107"/>
      <c r="MC77" s="107"/>
      <c r="MD77" s="107"/>
      <c r="ME77" s="107"/>
      <c r="MF77" s="107"/>
      <c r="MG77" s="107"/>
      <c r="MH77" s="108"/>
      <c r="MI77" s="106">
        <f>データ!DD7</f>
        <v>0</v>
      </c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7"/>
      <c r="MU77" s="107"/>
      <c r="MV77" s="107"/>
      <c r="MW77" s="108"/>
      <c r="MX77" s="6"/>
      <c r="MY77" s="6"/>
      <c r="MZ77" s="6"/>
      <c r="NA77" s="6"/>
      <c r="NB77" s="6"/>
      <c r="NC77" s="38"/>
      <c r="ND77" s="129"/>
      <c r="NE77" s="130"/>
      <c r="NF77" s="130"/>
      <c r="NG77" s="130"/>
      <c r="NH77" s="130"/>
      <c r="NI77" s="130"/>
      <c r="NJ77" s="130"/>
      <c r="NK77" s="130"/>
      <c r="NL77" s="130"/>
      <c r="NM77" s="130"/>
      <c r="NN77" s="130"/>
      <c r="NO77" s="130"/>
      <c r="NP77" s="130"/>
      <c r="NQ77" s="130"/>
      <c r="NR77" s="131"/>
    </row>
    <row r="78" spans="1:382" ht="13.5" customHeight="1" x14ac:dyDescent="0.15">
      <c r="A78" s="2"/>
      <c r="B78" s="9"/>
      <c r="C78" s="6"/>
      <c r="D78" s="6"/>
      <c r="E78" s="6"/>
      <c r="F78" s="6"/>
      <c r="I78" s="113" t="s">
        <v>53</v>
      </c>
      <c r="J78" s="113"/>
      <c r="K78" s="113"/>
      <c r="L78" s="113"/>
      <c r="M78" s="113"/>
      <c r="N78" s="113"/>
      <c r="O78" s="113"/>
      <c r="P78" s="113"/>
      <c r="Q78" s="113"/>
      <c r="R78" s="106" t="str">
        <f>データ!CG7</f>
        <v xml:space="preserve"> </v>
      </c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8"/>
      <c r="AG78" s="106" t="str">
        <f>データ!CH7</f>
        <v xml:space="preserve"> 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8"/>
      <c r="AV78" s="106" t="str">
        <f>データ!CI7</f>
        <v xml:space="preserve"> </v>
      </c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8"/>
      <c r="BK78" s="106" t="str">
        <f>データ!CJ7</f>
        <v xml:space="preserve"> </v>
      </c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8"/>
      <c r="BZ78" s="106" t="str">
        <f>データ!CK7</f>
        <v xml:space="preserve"> </v>
      </c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8"/>
      <c r="CO78" s="6"/>
      <c r="CP78" s="6"/>
      <c r="CQ78" s="6"/>
      <c r="CR78" s="6"/>
      <c r="CS78" s="6"/>
      <c r="CT78" s="6"/>
      <c r="CU78" s="6"/>
      <c r="CV78" s="123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5"/>
      <c r="FY78" s="6"/>
      <c r="FZ78" s="6"/>
      <c r="GA78" s="6"/>
      <c r="GB78" s="6"/>
      <c r="GC78" s="113" t="s">
        <v>53</v>
      </c>
      <c r="GD78" s="113"/>
      <c r="GE78" s="113"/>
      <c r="GF78" s="113"/>
      <c r="GG78" s="113"/>
      <c r="GH78" s="113"/>
      <c r="GI78" s="113"/>
      <c r="GJ78" s="113"/>
      <c r="GK78" s="113"/>
      <c r="GL78" s="106" t="str">
        <f>データ!CT7</f>
        <v xml:space="preserve"> </v>
      </c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8"/>
      <c r="HA78" s="106" t="str">
        <f>データ!CU7</f>
        <v xml:space="preserve"> </v>
      </c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8"/>
      <c r="HP78" s="106" t="str">
        <f>データ!CV7</f>
        <v xml:space="preserve"> </v>
      </c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8"/>
      <c r="IE78" s="106" t="str">
        <f>データ!CW7</f>
        <v xml:space="preserve"> </v>
      </c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8"/>
      <c r="IT78" s="106" t="str">
        <f>データ!CX7</f>
        <v xml:space="preserve"> </v>
      </c>
      <c r="IU78" s="107"/>
      <c r="IV78" s="107"/>
      <c r="IW78" s="107"/>
      <c r="IX78" s="107"/>
      <c r="IY78" s="107"/>
      <c r="IZ78" s="107"/>
      <c r="JA78" s="107"/>
      <c r="JB78" s="107"/>
      <c r="JC78" s="107"/>
      <c r="JD78" s="107"/>
      <c r="JE78" s="107"/>
      <c r="JF78" s="107"/>
      <c r="JG78" s="107"/>
      <c r="JH78" s="108"/>
      <c r="JL78" s="6"/>
      <c r="JM78" s="6"/>
      <c r="JN78" s="6"/>
      <c r="JO78" s="6"/>
      <c r="JP78" s="6"/>
      <c r="JQ78" s="6"/>
      <c r="JR78" s="113" t="s">
        <v>53</v>
      </c>
      <c r="JS78" s="113"/>
      <c r="JT78" s="113"/>
      <c r="JU78" s="113"/>
      <c r="JV78" s="113"/>
      <c r="JW78" s="113"/>
      <c r="JX78" s="113"/>
      <c r="JY78" s="113"/>
      <c r="JZ78" s="113"/>
      <c r="KA78" s="106">
        <f>データ!DE7</f>
        <v>78.400000000000006</v>
      </c>
      <c r="KB78" s="107"/>
      <c r="KC78" s="107"/>
      <c r="KD78" s="107"/>
      <c r="KE78" s="107"/>
      <c r="KF78" s="107"/>
      <c r="KG78" s="107"/>
      <c r="KH78" s="107"/>
      <c r="KI78" s="107"/>
      <c r="KJ78" s="107"/>
      <c r="KK78" s="107"/>
      <c r="KL78" s="107"/>
      <c r="KM78" s="107"/>
      <c r="KN78" s="107"/>
      <c r="KO78" s="108"/>
      <c r="KP78" s="106">
        <f>データ!DF7</f>
        <v>70.5</v>
      </c>
      <c r="KQ78" s="107"/>
      <c r="KR78" s="107"/>
      <c r="KS78" s="107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8"/>
      <c r="LE78" s="106">
        <f>データ!DG7</f>
        <v>59.2</v>
      </c>
      <c r="LF78" s="107"/>
      <c r="LG78" s="107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7"/>
      <c r="LS78" s="108"/>
      <c r="LT78" s="106">
        <f>データ!DH7</f>
        <v>62.4</v>
      </c>
      <c r="LU78" s="107"/>
      <c r="LV78" s="107"/>
      <c r="LW78" s="107"/>
      <c r="LX78" s="107"/>
      <c r="LY78" s="107"/>
      <c r="LZ78" s="107"/>
      <c r="MA78" s="107"/>
      <c r="MB78" s="107"/>
      <c r="MC78" s="107"/>
      <c r="MD78" s="107"/>
      <c r="ME78" s="107"/>
      <c r="MF78" s="107"/>
      <c r="MG78" s="107"/>
      <c r="MH78" s="108"/>
      <c r="MI78" s="106">
        <f>データ!DI7</f>
        <v>82.7</v>
      </c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7"/>
      <c r="MU78" s="107"/>
      <c r="MV78" s="107"/>
      <c r="MW78" s="108"/>
      <c r="MX78" s="6"/>
      <c r="MY78" s="6"/>
      <c r="MZ78" s="6"/>
      <c r="NA78" s="6"/>
      <c r="NB78" s="6"/>
      <c r="NC78" s="38"/>
      <c r="ND78" s="129"/>
      <c r="NE78" s="130"/>
      <c r="NF78" s="130"/>
      <c r="NG78" s="130"/>
      <c r="NH78" s="130"/>
      <c r="NI78" s="130"/>
      <c r="NJ78" s="130"/>
      <c r="NK78" s="130"/>
      <c r="NL78" s="130"/>
      <c r="NM78" s="130"/>
      <c r="NN78" s="130"/>
      <c r="NO78" s="130"/>
      <c r="NP78" s="130"/>
      <c r="NQ78" s="130"/>
      <c r="NR78" s="131"/>
    </row>
    <row r="79" spans="1:382" ht="13.5" customHeight="1" x14ac:dyDescent="0.15">
      <c r="A79" s="2"/>
      <c r="B79" s="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126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8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38"/>
      <c r="ND79" s="129"/>
      <c r="NE79" s="130"/>
      <c r="NF79" s="130"/>
      <c r="NG79" s="130"/>
      <c r="NH79" s="130"/>
      <c r="NI79" s="130"/>
      <c r="NJ79" s="130"/>
      <c r="NK79" s="130"/>
      <c r="NL79" s="130"/>
      <c r="NM79" s="130"/>
      <c r="NN79" s="130"/>
      <c r="NO79" s="130"/>
      <c r="NP79" s="130"/>
      <c r="NQ79" s="130"/>
      <c r="NR79" s="131"/>
    </row>
    <row r="80" spans="1:382" ht="13.5" customHeight="1" x14ac:dyDescent="0.15">
      <c r="A80" s="2"/>
      <c r="B80" s="9"/>
      <c r="C80" s="15"/>
      <c r="D80" s="6"/>
      <c r="E80" s="6"/>
      <c r="F80" s="6"/>
      <c r="G80" s="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6"/>
      <c r="JN80" s="6"/>
      <c r="JO80" s="6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4"/>
      <c r="NC80" s="2"/>
      <c r="ND80" s="129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1"/>
    </row>
    <row r="81" spans="1:382" ht="13.5" customHeight="1" x14ac:dyDescent="0.15">
      <c r="A81" s="2"/>
      <c r="B81" s="9"/>
      <c r="C81" s="15"/>
      <c r="D81" s="6"/>
      <c r="E81" s="6"/>
      <c r="F81" s="6"/>
      <c r="G81" s="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6"/>
      <c r="JN81" s="6"/>
      <c r="JO81" s="6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4"/>
      <c r="NC81" s="2"/>
      <c r="ND81" s="129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1"/>
    </row>
    <row r="82" spans="1:382" ht="13.5" customHeight="1" x14ac:dyDescent="0.15">
      <c r="A82" s="2"/>
      <c r="B82" s="11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37"/>
      <c r="NC82" s="2"/>
      <c r="ND82" s="132"/>
      <c r="NE82" s="133"/>
      <c r="NF82" s="133"/>
      <c r="NG82" s="133"/>
      <c r="NH82" s="133"/>
      <c r="NI82" s="133"/>
      <c r="NJ82" s="133"/>
      <c r="NK82" s="133"/>
      <c r="NL82" s="133"/>
      <c r="NM82" s="133"/>
      <c r="NN82" s="133"/>
      <c r="NO82" s="133"/>
      <c r="NP82" s="133"/>
      <c r="NQ82" s="133"/>
      <c r="NR82" s="13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12" t="s">
        <v>59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382" hidden="1" x14ac:dyDescent="0.15">
      <c r="B87" s="12" t="s">
        <v>38</v>
      </c>
      <c r="C87" s="12" t="s">
        <v>61</v>
      </c>
      <c r="D87" s="12" t="s">
        <v>62</v>
      </c>
      <c r="E87" s="12" t="s">
        <v>37</v>
      </c>
      <c r="F87" s="12" t="s">
        <v>7</v>
      </c>
      <c r="G87" s="12" t="s">
        <v>63</v>
      </c>
      <c r="H87" s="12" t="s">
        <v>56</v>
      </c>
      <c r="I87" s="12" t="s">
        <v>58</v>
      </c>
      <c r="J87" s="12" t="s">
        <v>29</v>
      </c>
      <c r="K87" s="12" t="s">
        <v>60</v>
      </c>
      <c r="L87" s="12" t="s">
        <v>65</v>
      </c>
      <c r="M87" s="20" t="s">
        <v>37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382" hidden="1" x14ac:dyDescent="0.15">
      <c r="B88" s="12" t="str">
        <f>データ!AI6</f>
        <v>【297.1】</v>
      </c>
      <c r="C88" s="12" t="str">
        <f>データ!AT6</f>
        <v>【5.3】</v>
      </c>
      <c r="D88" s="12" t="str">
        <f>データ!BE6</f>
        <v>【30】</v>
      </c>
      <c r="E88" s="12" t="str">
        <f>データ!DU6</f>
        <v>【199.3】</v>
      </c>
      <c r="F88" s="12" t="str">
        <f>データ!BP6</f>
        <v>【26.3】</v>
      </c>
      <c r="G88" s="12" t="str">
        <f>データ!CA6</f>
        <v>【16,102】</v>
      </c>
      <c r="H88" s="12" t="str">
        <f>データ!CL6</f>
        <v xml:space="preserve"> </v>
      </c>
      <c r="I88" s="12" t="s">
        <v>43</v>
      </c>
      <c r="J88" s="12" t="s">
        <v>43</v>
      </c>
      <c r="K88" s="12" t="str">
        <f>データ!CY6</f>
        <v xml:space="preserve"> </v>
      </c>
      <c r="L88" s="12" t="str">
        <f>データ!DJ6</f>
        <v>【103.6】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</sheetData>
  <sheetProtection algorithmName="SHA-512" hashValue="Sp3KtFLqiJIkSOBfr/XI4e478a87FvJTsgApgCx+9C+IZ78zkqP/V4NgeWNHQAoaOmqTSrKvzv25Yw7N/sxlpA==" saltValue="YuaJ7kzEXvRh3dkvPZRd+w==" spinCount="100000" sheet="1" objects="1" scenarios="1" formatCells="0" formatColumns="0" formatRows="0"/>
  <mergeCells count="204">
    <mergeCell ref="B2:NR4"/>
    <mergeCell ref="ND11:NR13"/>
    <mergeCell ref="H14:IE15"/>
    <mergeCell ref="IP14:MV15"/>
    <mergeCell ref="H60:MV61"/>
    <mergeCell ref="CV63:FW66"/>
    <mergeCell ref="CV67:FW70"/>
    <mergeCell ref="CV72:FW75"/>
    <mergeCell ref="CV76:FW79"/>
    <mergeCell ref="ND15:NR30"/>
    <mergeCell ref="ND32:NR47"/>
    <mergeCell ref="ND49:NR64"/>
    <mergeCell ref="ND66:NR82"/>
    <mergeCell ref="HP78:ID78"/>
    <mergeCell ref="IE78:IS78"/>
    <mergeCell ref="IT78:JH78"/>
    <mergeCell ref="JR78:JZ78"/>
    <mergeCell ref="KA78:KO78"/>
    <mergeCell ref="KP78:LD78"/>
    <mergeCell ref="LE78:LS78"/>
    <mergeCell ref="LT78:MH78"/>
    <mergeCell ref="MI78:MW78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HA78:HO78"/>
    <mergeCell ref="HP77:ID77"/>
    <mergeCell ref="IE77:IS77"/>
    <mergeCell ref="IT77:JH77"/>
    <mergeCell ref="JR77:JZ77"/>
    <mergeCell ref="KA77:KO77"/>
    <mergeCell ref="KP77:LD77"/>
    <mergeCell ref="LE77:LS77"/>
    <mergeCell ref="LT77:MH77"/>
    <mergeCell ref="MI77:MW77"/>
    <mergeCell ref="I77:Q77"/>
    <mergeCell ref="R77:AF77"/>
    <mergeCell ref="AG77:AU77"/>
    <mergeCell ref="AV77:BJ77"/>
    <mergeCell ref="BK77:BY77"/>
    <mergeCell ref="BZ77:CN77"/>
    <mergeCell ref="GC77:GK77"/>
    <mergeCell ref="GL77:GZ77"/>
    <mergeCell ref="HA77:HO77"/>
    <mergeCell ref="ND65:NR65"/>
    <mergeCell ref="R76:AF76"/>
    <mergeCell ref="AG76:AU76"/>
    <mergeCell ref="AV76:BJ76"/>
    <mergeCell ref="BK76:BY76"/>
    <mergeCell ref="BZ76:CN76"/>
    <mergeCell ref="GL76:GZ76"/>
    <mergeCell ref="HA76:HO76"/>
    <mergeCell ref="HP76:ID76"/>
    <mergeCell ref="IE76:IS76"/>
    <mergeCell ref="IT76:JH76"/>
    <mergeCell ref="KA76:KO76"/>
    <mergeCell ref="KP76:LD76"/>
    <mergeCell ref="LE76:LS76"/>
    <mergeCell ref="LT76:MH76"/>
    <mergeCell ref="MI76:MW76"/>
    <mergeCell ref="FX53:GP53"/>
    <mergeCell ref="GQ53:HI53"/>
    <mergeCell ref="HJ53:IB53"/>
    <mergeCell ref="IR53:JB53"/>
    <mergeCell ref="JC53:JU53"/>
    <mergeCell ref="JV53:KN53"/>
    <mergeCell ref="KO53:LG53"/>
    <mergeCell ref="LH53:LZ53"/>
    <mergeCell ref="MA53:MS53"/>
    <mergeCell ref="J53:T53"/>
    <mergeCell ref="U53:AM53"/>
    <mergeCell ref="AN53:BF53"/>
    <mergeCell ref="BG53:BY53"/>
    <mergeCell ref="BZ53:CR53"/>
    <mergeCell ref="CS53:DK53"/>
    <mergeCell ref="EA53:EK53"/>
    <mergeCell ref="EL53:FD53"/>
    <mergeCell ref="FE53:FW53"/>
    <mergeCell ref="FX52:GP52"/>
    <mergeCell ref="GQ52:HI52"/>
    <mergeCell ref="HJ52:IB52"/>
    <mergeCell ref="IR52:JB52"/>
    <mergeCell ref="JC52:JU52"/>
    <mergeCell ref="JV52:KN52"/>
    <mergeCell ref="KO52:LG52"/>
    <mergeCell ref="LH52:LZ52"/>
    <mergeCell ref="MA52:MS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GQ51:HI51"/>
    <mergeCell ref="HJ51:IB51"/>
    <mergeCell ref="JC51:JU51"/>
    <mergeCell ref="JV51:KN51"/>
    <mergeCell ref="KO51:LG51"/>
    <mergeCell ref="LH51:LZ51"/>
    <mergeCell ref="MA51:MS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FX32:GP32"/>
    <mergeCell ref="GQ32:HI32"/>
    <mergeCell ref="HJ32:IB32"/>
    <mergeCell ref="IR32:JB32"/>
    <mergeCell ref="JC32:JU32"/>
    <mergeCell ref="JV32:KN32"/>
    <mergeCell ref="KO32:LG32"/>
    <mergeCell ref="LH32:LZ32"/>
    <mergeCell ref="MA32:MS32"/>
    <mergeCell ref="FX31:GP31"/>
    <mergeCell ref="GQ31:HI31"/>
    <mergeCell ref="HJ31:IB31"/>
    <mergeCell ref="IR31:JB31"/>
    <mergeCell ref="JC31:JU31"/>
    <mergeCell ref="JV31:KN31"/>
    <mergeCell ref="KO31:LG31"/>
    <mergeCell ref="LH31:LZ31"/>
    <mergeCell ref="MA31:MS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ND14:NR14"/>
    <mergeCell ref="U30:AM30"/>
    <mergeCell ref="AN30:BF30"/>
    <mergeCell ref="BG30:BY30"/>
    <mergeCell ref="BZ30:CR30"/>
    <mergeCell ref="CS30:DK30"/>
    <mergeCell ref="EL30:FD30"/>
    <mergeCell ref="FE30:FW30"/>
    <mergeCell ref="FX30:GP30"/>
    <mergeCell ref="GQ30:HI30"/>
    <mergeCell ref="HJ30:IB30"/>
    <mergeCell ref="JC30:JU30"/>
    <mergeCell ref="JV30:KN30"/>
    <mergeCell ref="KO30:LG30"/>
    <mergeCell ref="LH30:LZ30"/>
    <mergeCell ref="MA30:MS30"/>
    <mergeCell ref="B9:AP9"/>
    <mergeCell ref="AQ9:CE9"/>
    <mergeCell ref="CF9:DT9"/>
    <mergeCell ref="DU9:FI9"/>
    <mergeCell ref="HX9:JP9"/>
    <mergeCell ref="JQ9:LI9"/>
    <mergeCell ref="LJ9:NB9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20">
        <v>1</v>
      </c>
      <c r="Z1" s="20">
        <v>1</v>
      </c>
      <c r="AA1" s="20">
        <v>1</v>
      </c>
      <c r="AB1" s="20">
        <v>1</v>
      </c>
      <c r="AC1" s="20">
        <v>1</v>
      </c>
      <c r="AD1" s="20">
        <v>1</v>
      </c>
      <c r="AE1" s="20">
        <v>1</v>
      </c>
      <c r="AF1" s="20">
        <v>1</v>
      </c>
      <c r="AG1" s="20">
        <v>1</v>
      </c>
      <c r="AH1" s="20">
        <v>1</v>
      </c>
      <c r="AI1" s="20"/>
      <c r="AJ1" s="20">
        <v>1</v>
      </c>
      <c r="AK1" s="20">
        <v>1</v>
      </c>
      <c r="AL1" s="20">
        <v>1</v>
      </c>
      <c r="AM1" s="20">
        <v>1</v>
      </c>
      <c r="AN1" s="20">
        <v>1</v>
      </c>
      <c r="AO1" s="20">
        <v>1</v>
      </c>
      <c r="AP1" s="20">
        <v>1</v>
      </c>
      <c r="AQ1" s="20">
        <v>1</v>
      </c>
      <c r="AR1" s="20">
        <v>1</v>
      </c>
      <c r="AS1" s="20">
        <v>1</v>
      </c>
      <c r="AT1" s="20"/>
      <c r="AU1" s="20">
        <v>1</v>
      </c>
      <c r="AV1" s="20">
        <v>1</v>
      </c>
      <c r="AW1" s="20">
        <v>1</v>
      </c>
      <c r="AX1" s="20">
        <v>1</v>
      </c>
      <c r="AY1" s="20">
        <v>1</v>
      </c>
      <c r="AZ1" s="20">
        <v>1</v>
      </c>
      <c r="BA1" s="20">
        <v>1</v>
      </c>
      <c r="BB1" s="20">
        <v>1</v>
      </c>
      <c r="BC1" s="20">
        <v>1</v>
      </c>
      <c r="BD1" s="20">
        <v>1</v>
      </c>
      <c r="BE1" s="20"/>
      <c r="BF1" s="20">
        <v>1</v>
      </c>
      <c r="BG1" s="20">
        <v>1</v>
      </c>
      <c r="BH1" s="20">
        <v>1</v>
      </c>
      <c r="BI1" s="20">
        <v>1</v>
      </c>
      <c r="BJ1" s="20">
        <v>1</v>
      </c>
      <c r="BK1" s="20">
        <v>1</v>
      </c>
      <c r="BL1" s="20">
        <v>1</v>
      </c>
      <c r="BM1" s="20">
        <v>1</v>
      </c>
      <c r="BN1" s="20">
        <v>1</v>
      </c>
      <c r="BO1" s="20">
        <v>1</v>
      </c>
      <c r="BP1" s="20"/>
      <c r="BQ1" s="20">
        <v>1</v>
      </c>
      <c r="BR1" s="20">
        <v>1</v>
      </c>
      <c r="BS1" s="20">
        <v>1</v>
      </c>
      <c r="BT1" s="20">
        <v>1</v>
      </c>
      <c r="BU1" s="20">
        <v>1</v>
      </c>
      <c r="BV1" s="20">
        <v>1</v>
      </c>
      <c r="BW1" s="20">
        <v>1</v>
      </c>
      <c r="BX1" s="20">
        <v>1</v>
      </c>
      <c r="BY1" s="20">
        <v>1</v>
      </c>
      <c r="BZ1" s="20">
        <v>1</v>
      </c>
      <c r="CA1" s="20"/>
      <c r="CB1" s="20">
        <v>1</v>
      </c>
      <c r="CC1" s="20">
        <v>1</v>
      </c>
      <c r="CD1" s="20">
        <v>1</v>
      </c>
      <c r="CE1" s="20">
        <v>1</v>
      </c>
      <c r="CF1" s="20">
        <v>1</v>
      </c>
      <c r="CG1" s="20">
        <v>1</v>
      </c>
      <c r="CH1" s="20">
        <v>1</v>
      </c>
      <c r="CI1" s="20">
        <v>1</v>
      </c>
      <c r="CJ1" s="20">
        <v>1</v>
      </c>
      <c r="CK1" s="20">
        <v>1</v>
      </c>
      <c r="CL1" s="20"/>
      <c r="CO1" s="20">
        <v>1</v>
      </c>
      <c r="CP1" s="20">
        <v>1</v>
      </c>
      <c r="CQ1" s="20">
        <v>1</v>
      </c>
      <c r="CR1" s="20">
        <v>1</v>
      </c>
      <c r="CS1" s="20">
        <v>1</v>
      </c>
      <c r="CT1" s="20">
        <v>1</v>
      </c>
      <c r="CU1" s="20">
        <v>1</v>
      </c>
      <c r="CV1" s="20">
        <v>1</v>
      </c>
      <c r="CW1" s="20">
        <v>1</v>
      </c>
      <c r="CX1" s="20">
        <v>1</v>
      </c>
      <c r="CY1" s="20"/>
      <c r="CZ1" s="20">
        <v>1</v>
      </c>
      <c r="DA1" s="20">
        <v>1</v>
      </c>
      <c r="DB1" s="20">
        <v>1</v>
      </c>
      <c r="DC1" s="20">
        <v>1</v>
      </c>
      <c r="DD1" s="20">
        <v>1</v>
      </c>
      <c r="DE1" s="20">
        <v>1</v>
      </c>
      <c r="DF1" s="20">
        <v>1</v>
      </c>
      <c r="DG1" s="20">
        <v>1</v>
      </c>
      <c r="DH1" s="20">
        <v>1</v>
      </c>
      <c r="DI1" s="20">
        <v>1</v>
      </c>
      <c r="DJ1" s="20"/>
      <c r="DK1" s="20">
        <v>1</v>
      </c>
      <c r="DL1" s="20">
        <v>1</v>
      </c>
      <c r="DM1" s="20">
        <v>1</v>
      </c>
      <c r="DN1" s="20">
        <v>1</v>
      </c>
      <c r="DO1" s="20">
        <v>1</v>
      </c>
      <c r="DP1" s="20">
        <v>1</v>
      </c>
      <c r="DQ1" s="20">
        <v>1</v>
      </c>
      <c r="DR1" s="20">
        <v>1</v>
      </c>
      <c r="DS1" s="20">
        <v>1</v>
      </c>
      <c r="DT1" s="20">
        <v>1</v>
      </c>
      <c r="DU1" s="20"/>
    </row>
    <row r="2" spans="1:125" x14ac:dyDescent="0.15">
      <c r="A2" s="47" t="s">
        <v>40</v>
      </c>
      <c r="B2" s="47">
        <f t="shared" ref="B2:DU2" si="0">COLUMN()-1</f>
        <v>1</v>
      </c>
      <c r="C2" s="47">
        <f t="shared" si="0"/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</row>
    <row r="3" spans="1:125" ht="13.15" customHeight="1" x14ac:dyDescent="0.15">
      <c r="A3" s="47" t="s">
        <v>19</v>
      </c>
      <c r="B3" s="49" t="s">
        <v>32</v>
      </c>
      <c r="C3" s="49" t="s">
        <v>67</v>
      </c>
      <c r="D3" s="49" t="s">
        <v>68</v>
      </c>
      <c r="E3" s="49" t="s">
        <v>6</v>
      </c>
      <c r="F3" s="49" t="s">
        <v>5</v>
      </c>
      <c r="G3" s="49" t="s">
        <v>51</v>
      </c>
      <c r="H3" s="140" t="s">
        <v>21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62" t="s">
        <v>69</v>
      </c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72"/>
      <c r="CM3" s="73"/>
      <c r="CN3" s="73"/>
      <c r="CO3" s="62" t="s">
        <v>0</v>
      </c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74"/>
      <c r="DA3" s="65"/>
      <c r="DB3" s="65"/>
      <c r="DC3" s="65"/>
      <c r="DD3" s="65"/>
      <c r="DE3" s="65"/>
      <c r="DF3" s="65"/>
      <c r="DG3" s="65"/>
      <c r="DH3" s="65"/>
      <c r="DI3" s="65"/>
      <c r="DJ3" s="72"/>
      <c r="DK3" s="65" t="s">
        <v>50</v>
      </c>
      <c r="DL3" s="65"/>
      <c r="DM3" s="65"/>
      <c r="DN3" s="65"/>
      <c r="DO3" s="65"/>
      <c r="DP3" s="65"/>
      <c r="DQ3" s="65"/>
      <c r="DR3" s="65"/>
      <c r="DS3" s="65"/>
      <c r="DT3" s="65"/>
      <c r="DU3" s="72"/>
    </row>
    <row r="4" spans="1:125" x14ac:dyDescent="0.15">
      <c r="A4" s="47" t="s">
        <v>64</v>
      </c>
      <c r="B4" s="50"/>
      <c r="C4" s="50"/>
      <c r="D4" s="50"/>
      <c r="E4" s="50"/>
      <c r="F4" s="50"/>
      <c r="G4" s="50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35" t="s">
        <v>47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38" t="s">
        <v>25</v>
      </c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9" t="s">
        <v>46</v>
      </c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 t="s">
        <v>9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9" t="s">
        <v>11</v>
      </c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 t="s">
        <v>70</v>
      </c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44" t="s">
        <v>71</v>
      </c>
      <c r="CN4" s="144" t="s">
        <v>72</v>
      </c>
      <c r="CO4" s="135" t="s">
        <v>73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38" t="s">
        <v>74</v>
      </c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5" t="s">
        <v>75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47" t="s">
        <v>76</v>
      </c>
      <c r="B5" s="51"/>
      <c r="C5" s="51"/>
      <c r="D5" s="51"/>
      <c r="E5" s="51"/>
      <c r="F5" s="51"/>
      <c r="G5" s="51"/>
      <c r="H5" s="55" t="s">
        <v>78</v>
      </c>
      <c r="I5" s="55" t="s">
        <v>79</v>
      </c>
      <c r="J5" s="55" t="s">
        <v>80</v>
      </c>
      <c r="K5" s="55" t="s">
        <v>81</v>
      </c>
      <c r="L5" s="55" t="s">
        <v>82</v>
      </c>
      <c r="M5" s="55" t="s">
        <v>16</v>
      </c>
      <c r="N5" s="55" t="s">
        <v>8</v>
      </c>
      <c r="O5" s="55" t="s">
        <v>83</v>
      </c>
      <c r="P5" s="55" t="s">
        <v>27</v>
      </c>
      <c r="Q5" s="55" t="s">
        <v>84</v>
      </c>
      <c r="R5" s="55" t="s">
        <v>85</v>
      </c>
      <c r="S5" s="55" t="s">
        <v>86</v>
      </c>
      <c r="T5" s="55" t="s">
        <v>87</v>
      </c>
      <c r="U5" s="55" t="s">
        <v>88</v>
      </c>
      <c r="V5" s="55" t="s">
        <v>89</v>
      </c>
      <c r="W5" s="55" t="s">
        <v>90</v>
      </c>
      <c r="X5" s="55" t="s">
        <v>91</v>
      </c>
      <c r="Y5" s="55" t="s">
        <v>30</v>
      </c>
      <c r="Z5" s="55" t="s">
        <v>92</v>
      </c>
      <c r="AA5" s="55" t="s">
        <v>93</v>
      </c>
      <c r="AB5" s="55" t="s">
        <v>94</v>
      </c>
      <c r="AC5" s="55" t="s">
        <v>95</v>
      </c>
      <c r="AD5" s="55" t="s">
        <v>96</v>
      </c>
      <c r="AE5" s="55" t="s">
        <v>66</v>
      </c>
      <c r="AF5" s="55" t="s">
        <v>97</v>
      </c>
      <c r="AG5" s="55" t="s">
        <v>98</v>
      </c>
      <c r="AH5" s="55" t="s">
        <v>99</v>
      </c>
      <c r="AI5" s="55" t="s">
        <v>100</v>
      </c>
      <c r="AJ5" s="55" t="s">
        <v>30</v>
      </c>
      <c r="AK5" s="55" t="s">
        <v>92</v>
      </c>
      <c r="AL5" s="55" t="s">
        <v>93</v>
      </c>
      <c r="AM5" s="55" t="s">
        <v>94</v>
      </c>
      <c r="AN5" s="55" t="s">
        <v>95</v>
      </c>
      <c r="AO5" s="55" t="s">
        <v>96</v>
      </c>
      <c r="AP5" s="55" t="s">
        <v>66</v>
      </c>
      <c r="AQ5" s="55" t="s">
        <v>97</v>
      </c>
      <c r="AR5" s="55" t="s">
        <v>98</v>
      </c>
      <c r="AS5" s="55" t="s">
        <v>99</v>
      </c>
      <c r="AT5" s="55" t="s">
        <v>100</v>
      </c>
      <c r="AU5" s="55" t="s">
        <v>30</v>
      </c>
      <c r="AV5" s="55" t="s">
        <v>92</v>
      </c>
      <c r="AW5" s="55" t="s">
        <v>93</v>
      </c>
      <c r="AX5" s="55" t="s">
        <v>94</v>
      </c>
      <c r="AY5" s="55" t="s">
        <v>95</v>
      </c>
      <c r="AZ5" s="55" t="s">
        <v>96</v>
      </c>
      <c r="BA5" s="55" t="s">
        <v>66</v>
      </c>
      <c r="BB5" s="55" t="s">
        <v>97</v>
      </c>
      <c r="BC5" s="55" t="s">
        <v>98</v>
      </c>
      <c r="BD5" s="55" t="s">
        <v>99</v>
      </c>
      <c r="BE5" s="55" t="s">
        <v>100</v>
      </c>
      <c r="BF5" s="55" t="s">
        <v>30</v>
      </c>
      <c r="BG5" s="55" t="s">
        <v>92</v>
      </c>
      <c r="BH5" s="55" t="s">
        <v>93</v>
      </c>
      <c r="BI5" s="55" t="s">
        <v>94</v>
      </c>
      <c r="BJ5" s="55" t="s">
        <v>95</v>
      </c>
      <c r="BK5" s="55" t="s">
        <v>96</v>
      </c>
      <c r="BL5" s="55" t="s">
        <v>66</v>
      </c>
      <c r="BM5" s="55" t="s">
        <v>97</v>
      </c>
      <c r="BN5" s="55" t="s">
        <v>98</v>
      </c>
      <c r="BO5" s="55" t="s">
        <v>99</v>
      </c>
      <c r="BP5" s="55" t="s">
        <v>100</v>
      </c>
      <c r="BQ5" s="55" t="s">
        <v>30</v>
      </c>
      <c r="BR5" s="55" t="s">
        <v>92</v>
      </c>
      <c r="BS5" s="55" t="s">
        <v>93</v>
      </c>
      <c r="BT5" s="55" t="s">
        <v>94</v>
      </c>
      <c r="BU5" s="55" t="s">
        <v>95</v>
      </c>
      <c r="BV5" s="55" t="s">
        <v>96</v>
      </c>
      <c r="BW5" s="55" t="s">
        <v>66</v>
      </c>
      <c r="BX5" s="55" t="s">
        <v>97</v>
      </c>
      <c r="BY5" s="55" t="s">
        <v>98</v>
      </c>
      <c r="BZ5" s="55" t="s">
        <v>99</v>
      </c>
      <c r="CA5" s="55" t="s">
        <v>100</v>
      </c>
      <c r="CB5" s="55" t="s">
        <v>30</v>
      </c>
      <c r="CC5" s="55" t="s">
        <v>92</v>
      </c>
      <c r="CD5" s="55" t="s">
        <v>93</v>
      </c>
      <c r="CE5" s="55" t="s">
        <v>94</v>
      </c>
      <c r="CF5" s="55" t="s">
        <v>95</v>
      </c>
      <c r="CG5" s="55" t="s">
        <v>96</v>
      </c>
      <c r="CH5" s="55" t="s">
        <v>66</v>
      </c>
      <c r="CI5" s="55" t="s">
        <v>97</v>
      </c>
      <c r="CJ5" s="55" t="s">
        <v>98</v>
      </c>
      <c r="CK5" s="55" t="s">
        <v>99</v>
      </c>
      <c r="CL5" s="55" t="s">
        <v>100</v>
      </c>
      <c r="CM5" s="145"/>
      <c r="CN5" s="145"/>
      <c r="CO5" s="55" t="s">
        <v>30</v>
      </c>
      <c r="CP5" s="55" t="s">
        <v>92</v>
      </c>
      <c r="CQ5" s="55" t="s">
        <v>93</v>
      </c>
      <c r="CR5" s="55" t="s">
        <v>94</v>
      </c>
      <c r="CS5" s="55" t="s">
        <v>95</v>
      </c>
      <c r="CT5" s="55" t="s">
        <v>96</v>
      </c>
      <c r="CU5" s="55" t="s">
        <v>66</v>
      </c>
      <c r="CV5" s="55" t="s">
        <v>97</v>
      </c>
      <c r="CW5" s="55" t="s">
        <v>98</v>
      </c>
      <c r="CX5" s="55" t="s">
        <v>99</v>
      </c>
      <c r="CY5" s="55" t="s">
        <v>100</v>
      </c>
      <c r="CZ5" s="55" t="s">
        <v>30</v>
      </c>
      <c r="DA5" s="55" t="s">
        <v>92</v>
      </c>
      <c r="DB5" s="55" t="s">
        <v>93</v>
      </c>
      <c r="DC5" s="55" t="s">
        <v>94</v>
      </c>
      <c r="DD5" s="55" t="s">
        <v>95</v>
      </c>
      <c r="DE5" s="55" t="s">
        <v>96</v>
      </c>
      <c r="DF5" s="55" t="s">
        <v>66</v>
      </c>
      <c r="DG5" s="55" t="s">
        <v>97</v>
      </c>
      <c r="DH5" s="55" t="s">
        <v>98</v>
      </c>
      <c r="DI5" s="55" t="s">
        <v>99</v>
      </c>
      <c r="DJ5" s="55" t="s">
        <v>59</v>
      </c>
      <c r="DK5" s="55" t="s">
        <v>30</v>
      </c>
      <c r="DL5" s="55" t="s">
        <v>92</v>
      </c>
      <c r="DM5" s="55" t="s">
        <v>93</v>
      </c>
      <c r="DN5" s="55" t="s">
        <v>94</v>
      </c>
      <c r="DO5" s="55" t="s">
        <v>95</v>
      </c>
      <c r="DP5" s="55" t="s">
        <v>96</v>
      </c>
      <c r="DQ5" s="55" t="s">
        <v>66</v>
      </c>
      <c r="DR5" s="55" t="s">
        <v>97</v>
      </c>
      <c r="DS5" s="55" t="s">
        <v>98</v>
      </c>
      <c r="DT5" s="55" t="s">
        <v>99</v>
      </c>
      <c r="DU5" s="55" t="s">
        <v>100</v>
      </c>
    </row>
    <row r="6" spans="1:125" s="46" customFormat="1" x14ac:dyDescent="0.15">
      <c r="A6" s="47" t="s">
        <v>101</v>
      </c>
      <c r="B6" s="52">
        <f t="shared" ref="B6:G6" si="1">B8</f>
        <v>2018</v>
      </c>
      <c r="C6" s="52">
        <f t="shared" si="1"/>
        <v>262145</v>
      </c>
      <c r="D6" s="52">
        <f t="shared" si="1"/>
        <v>47</v>
      </c>
      <c r="E6" s="52">
        <f t="shared" si="1"/>
        <v>14</v>
      </c>
      <c r="F6" s="52">
        <f t="shared" si="1"/>
        <v>0</v>
      </c>
      <c r="G6" s="52">
        <f t="shared" si="1"/>
        <v>2</v>
      </c>
      <c r="H6" s="52" t="str">
        <f>SUBSTITUTE(H8,"　","")</f>
        <v>京都府木津川市</v>
      </c>
      <c r="I6" s="52" t="str">
        <f t="shared" ref="I6:X6" si="2">I8</f>
        <v>加茂駅前第２駐車場</v>
      </c>
      <c r="J6" s="52" t="str">
        <f t="shared" si="2"/>
        <v>法非適用</v>
      </c>
      <c r="K6" s="52" t="str">
        <f t="shared" si="2"/>
        <v>駐車場整備事業</v>
      </c>
      <c r="L6" s="52" t="str">
        <f t="shared" si="2"/>
        <v>-</v>
      </c>
      <c r="M6" s="52" t="str">
        <f t="shared" si="2"/>
        <v>Ａ３Ｂ１</v>
      </c>
      <c r="N6" s="52" t="str">
        <f t="shared" si="2"/>
        <v>非設置</v>
      </c>
      <c r="O6" s="56" t="str">
        <f t="shared" si="2"/>
        <v>該当数値なし</v>
      </c>
      <c r="P6" s="52" t="str">
        <f t="shared" si="2"/>
        <v>届出駐車場</v>
      </c>
      <c r="Q6" s="52" t="str">
        <f t="shared" si="2"/>
        <v>広場式</v>
      </c>
      <c r="R6" s="59">
        <f t="shared" si="2"/>
        <v>6</v>
      </c>
      <c r="S6" s="52" t="str">
        <f t="shared" si="2"/>
        <v>駅</v>
      </c>
      <c r="T6" s="52" t="str">
        <f t="shared" si="2"/>
        <v>無</v>
      </c>
      <c r="U6" s="59">
        <f t="shared" si="2"/>
        <v>832</v>
      </c>
      <c r="V6" s="59">
        <f t="shared" si="2"/>
        <v>23</v>
      </c>
      <c r="W6" s="59">
        <f t="shared" si="2"/>
        <v>0</v>
      </c>
      <c r="X6" s="52" t="str">
        <f t="shared" si="2"/>
        <v>導入なし</v>
      </c>
      <c r="Y6" s="63">
        <f t="shared" ref="Y6:AH6" si="3">IF(Y8="-",NA(),Y8)</f>
        <v>455.4</v>
      </c>
      <c r="Z6" s="63">
        <f t="shared" si="3"/>
        <v>355.2</v>
      </c>
      <c r="AA6" s="63">
        <f t="shared" si="3"/>
        <v>498.5</v>
      </c>
      <c r="AB6" s="63">
        <f t="shared" si="3"/>
        <v>437.4</v>
      </c>
      <c r="AC6" s="63">
        <f t="shared" si="3"/>
        <v>454.5</v>
      </c>
      <c r="AD6" s="63">
        <f t="shared" si="3"/>
        <v>385.5</v>
      </c>
      <c r="AE6" s="63">
        <f t="shared" si="3"/>
        <v>419.4</v>
      </c>
      <c r="AF6" s="63">
        <f t="shared" si="3"/>
        <v>371</v>
      </c>
      <c r="AG6" s="63">
        <f t="shared" si="3"/>
        <v>509.2</v>
      </c>
      <c r="AH6" s="63">
        <f t="shared" si="3"/>
        <v>449.1</v>
      </c>
      <c r="AI6" s="56" t="str">
        <f>IF(AI8="-","",IF(AI8="-","【-】","【"&amp;SUBSTITUTE(TEXT(AI8,"#,##0.0"),"-","△")&amp;"】"))</f>
        <v>【297.1】</v>
      </c>
      <c r="AJ6" s="63">
        <f t="shared" ref="AJ6:AS6" si="4">IF(AJ8="-",NA(),AJ8)</f>
        <v>0</v>
      </c>
      <c r="AK6" s="63">
        <f t="shared" si="4"/>
        <v>0</v>
      </c>
      <c r="AL6" s="63">
        <f t="shared" si="4"/>
        <v>0</v>
      </c>
      <c r="AM6" s="63">
        <f t="shared" si="4"/>
        <v>0</v>
      </c>
      <c r="AN6" s="63">
        <f t="shared" si="4"/>
        <v>0</v>
      </c>
      <c r="AO6" s="63">
        <f t="shared" si="4"/>
        <v>3.5</v>
      </c>
      <c r="AP6" s="63">
        <f t="shared" si="4"/>
        <v>3.2</v>
      </c>
      <c r="AQ6" s="63">
        <f t="shared" si="4"/>
        <v>2.9</v>
      </c>
      <c r="AR6" s="63">
        <f t="shared" si="4"/>
        <v>6</v>
      </c>
      <c r="AS6" s="63">
        <f t="shared" si="4"/>
        <v>3.8</v>
      </c>
      <c r="AT6" s="56" t="str">
        <f>IF(AT8="-","",IF(AT8="-","【-】","【"&amp;SUBSTITUTE(TEXT(AT8,"#,##0.0"),"-","△")&amp;"】"))</f>
        <v>【5.3】</v>
      </c>
      <c r="AU6" s="67">
        <f t="shared" ref="AU6:BD6" si="5">IF(AU8="-",NA(),AU8)</f>
        <v>0</v>
      </c>
      <c r="AV6" s="67">
        <f t="shared" si="5"/>
        <v>0</v>
      </c>
      <c r="AW6" s="67">
        <f t="shared" si="5"/>
        <v>0</v>
      </c>
      <c r="AX6" s="67">
        <f t="shared" si="5"/>
        <v>0</v>
      </c>
      <c r="AY6" s="67">
        <f t="shared" si="5"/>
        <v>0</v>
      </c>
      <c r="AZ6" s="67">
        <f t="shared" si="5"/>
        <v>23</v>
      </c>
      <c r="BA6" s="67">
        <f t="shared" si="5"/>
        <v>22</v>
      </c>
      <c r="BB6" s="67">
        <f t="shared" si="5"/>
        <v>16</v>
      </c>
      <c r="BC6" s="67">
        <f t="shared" si="5"/>
        <v>21</v>
      </c>
      <c r="BD6" s="67">
        <f t="shared" si="5"/>
        <v>17</v>
      </c>
      <c r="BE6" s="59" t="str">
        <f>IF(BE8="-","",IF(BE8="-","【-】","【"&amp;SUBSTITUTE(TEXT(BE8,"#,##0"),"-","△")&amp;"】"))</f>
        <v>【30】</v>
      </c>
      <c r="BF6" s="63">
        <f t="shared" ref="BF6:BO6" si="6">IF(BF8="-",NA(),BF8)</f>
        <v>78</v>
      </c>
      <c r="BG6" s="63">
        <f t="shared" si="6"/>
        <v>71.8</v>
      </c>
      <c r="BH6" s="63">
        <f t="shared" si="6"/>
        <v>79.900000000000006</v>
      </c>
      <c r="BI6" s="63">
        <f t="shared" si="6"/>
        <v>77.099999999999994</v>
      </c>
      <c r="BJ6" s="63">
        <f t="shared" si="6"/>
        <v>77.900000000000006</v>
      </c>
      <c r="BK6" s="63">
        <f t="shared" si="6"/>
        <v>40.700000000000003</v>
      </c>
      <c r="BL6" s="63">
        <f t="shared" si="6"/>
        <v>38.200000000000003</v>
      </c>
      <c r="BM6" s="63">
        <f t="shared" si="6"/>
        <v>34.6</v>
      </c>
      <c r="BN6" s="63">
        <f t="shared" si="6"/>
        <v>37.6</v>
      </c>
      <c r="BO6" s="63">
        <f t="shared" si="6"/>
        <v>33.200000000000003</v>
      </c>
      <c r="BP6" s="56" t="str">
        <f>IF(BP8="-","",IF(BP8="-","【-】","【"&amp;SUBSTITUTE(TEXT(BP8,"#,##0.0"),"-","△")&amp;"】"))</f>
        <v>【26.3】</v>
      </c>
      <c r="BQ6" s="67">
        <f t="shared" ref="BQ6:BZ6" si="7">IF(BQ8="-",NA(),BQ8)</f>
        <v>821</v>
      </c>
      <c r="BR6" s="67">
        <f t="shared" si="7"/>
        <v>666</v>
      </c>
      <c r="BS6" s="67">
        <f t="shared" si="7"/>
        <v>813</v>
      </c>
      <c r="BT6" s="67">
        <f t="shared" si="7"/>
        <v>722</v>
      </c>
      <c r="BU6" s="67">
        <f t="shared" si="7"/>
        <v>709</v>
      </c>
      <c r="BV6" s="67">
        <f t="shared" si="7"/>
        <v>7496</v>
      </c>
      <c r="BW6" s="67">
        <f t="shared" si="7"/>
        <v>6967</v>
      </c>
      <c r="BX6" s="67">
        <f t="shared" si="7"/>
        <v>7138</v>
      </c>
      <c r="BY6" s="67">
        <f t="shared" si="7"/>
        <v>8131</v>
      </c>
      <c r="BZ6" s="67">
        <f t="shared" si="7"/>
        <v>8024</v>
      </c>
      <c r="CA6" s="59" t="str">
        <f>IF(CA8="-","",IF(CA8="-","【-】","【"&amp;SUBSTITUTE(TEXT(CA8,"#,##0"),"-","△")&amp;"】"))</f>
        <v>【16,102】</v>
      </c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56" t="s">
        <v>102</v>
      </c>
      <c r="CM6" s="59">
        <f>CM8</f>
        <v>23218</v>
      </c>
      <c r="CN6" s="59">
        <f>CN8</f>
        <v>0</v>
      </c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56" t="s">
        <v>102</v>
      </c>
      <c r="CZ6" s="63">
        <f t="shared" ref="CZ6:DI6" si="8">IF(CZ8="-",NA(),CZ8)</f>
        <v>0</v>
      </c>
      <c r="DA6" s="63">
        <f t="shared" si="8"/>
        <v>0</v>
      </c>
      <c r="DB6" s="63">
        <f t="shared" si="8"/>
        <v>0</v>
      </c>
      <c r="DC6" s="63">
        <f t="shared" si="8"/>
        <v>0</v>
      </c>
      <c r="DD6" s="63">
        <f t="shared" si="8"/>
        <v>0</v>
      </c>
      <c r="DE6" s="63">
        <f t="shared" si="8"/>
        <v>78.400000000000006</v>
      </c>
      <c r="DF6" s="63">
        <f t="shared" si="8"/>
        <v>70.5</v>
      </c>
      <c r="DG6" s="63">
        <f t="shared" si="8"/>
        <v>59.2</v>
      </c>
      <c r="DH6" s="63">
        <f t="shared" si="8"/>
        <v>62.4</v>
      </c>
      <c r="DI6" s="63">
        <f t="shared" si="8"/>
        <v>82.7</v>
      </c>
      <c r="DJ6" s="56" t="str">
        <f>IF(DJ8="-","",IF(DJ8="-","【-】","【"&amp;SUBSTITUTE(TEXT(DJ8,"#,##0.0"),"-","△")&amp;"】"))</f>
        <v>【103.6】</v>
      </c>
      <c r="DK6" s="63">
        <f t="shared" ref="DK6:DT6" si="9">IF(DK8="-",NA(),DK8)</f>
        <v>78.3</v>
      </c>
      <c r="DL6" s="63">
        <f t="shared" si="9"/>
        <v>69.599999999999994</v>
      </c>
      <c r="DM6" s="63">
        <f t="shared" si="9"/>
        <v>78.3</v>
      </c>
      <c r="DN6" s="63">
        <f t="shared" si="9"/>
        <v>73.900000000000006</v>
      </c>
      <c r="DO6" s="63">
        <f t="shared" si="9"/>
        <v>65.2</v>
      </c>
      <c r="DP6" s="63">
        <f t="shared" si="9"/>
        <v>252.8</v>
      </c>
      <c r="DQ6" s="63">
        <f t="shared" si="9"/>
        <v>269</v>
      </c>
      <c r="DR6" s="63">
        <f t="shared" si="9"/>
        <v>276.60000000000002</v>
      </c>
      <c r="DS6" s="63">
        <f t="shared" si="9"/>
        <v>274.8</v>
      </c>
      <c r="DT6" s="63">
        <f t="shared" si="9"/>
        <v>277.2</v>
      </c>
      <c r="DU6" s="56" t="str">
        <f>IF(DU8="-","",IF(DU8="-","【-】","【"&amp;SUBSTITUTE(TEXT(DU8,"#,##0.0"),"-","△")&amp;"】"))</f>
        <v>【199.3】</v>
      </c>
    </row>
    <row r="7" spans="1:125" s="46" customFormat="1" x14ac:dyDescent="0.15">
      <c r="A7" s="47" t="s">
        <v>77</v>
      </c>
      <c r="B7" s="52">
        <f t="shared" ref="B7:AH7" si="10">B8</f>
        <v>2018</v>
      </c>
      <c r="C7" s="52">
        <f t="shared" si="10"/>
        <v>262145</v>
      </c>
      <c r="D7" s="52">
        <f t="shared" si="10"/>
        <v>47</v>
      </c>
      <c r="E7" s="52">
        <f t="shared" si="10"/>
        <v>14</v>
      </c>
      <c r="F7" s="52">
        <f t="shared" si="10"/>
        <v>0</v>
      </c>
      <c r="G7" s="52">
        <f t="shared" si="10"/>
        <v>2</v>
      </c>
      <c r="H7" s="52" t="str">
        <f t="shared" si="10"/>
        <v>京都府　木津川市</v>
      </c>
      <c r="I7" s="52" t="str">
        <f t="shared" si="10"/>
        <v>加茂駅前第２駐車場</v>
      </c>
      <c r="J7" s="52" t="str">
        <f t="shared" si="10"/>
        <v>法非適用</v>
      </c>
      <c r="K7" s="52" t="str">
        <f t="shared" si="10"/>
        <v>駐車場整備事業</v>
      </c>
      <c r="L7" s="52" t="str">
        <f t="shared" si="10"/>
        <v>-</v>
      </c>
      <c r="M7" s="52" t="str">
        <f t="shared" si="10"/>
        <v>Ａ３Ｂ１</v>
      </c>
      <c r="N7" s="52" t="str">
        <f t="shared" si="10"/>
        <v>非設置</v>
      </c>
      <c r="O7" s="56" t="str">
        <f t="shared" si="10"/>
        <v>該当数値なし</v>
      </c>
      <c r="P7" s="52" t="str">
        <f t="shared" si="10"/>
        <v>届出駐車場</v>
      </c>
      <c r="Q7" s="52" t="str">
        <f t="shared" si="10"/>
        <v>広場式</v>
      </c>
      <c r="R7" s="59">
        <f t="shared" si="10"/>
        <v>6</v>
      </c>
      <c r="S7" s="52" t="str">
        <f t="shared" si="10"/>
        <v>駅</v>
      </c>
      <c r="T7" s="52" t="str">
        <f t="shared" si="10"/>
        <v>無</v>
      </c>
      <c r="U7" s="59">
        <f t="shared" si="10"/>
        <v>832</v>
      </c>
      <c r="V7" s="59">
        <f t="shared" si="10"/>
        <v>23</v>
      </c>
      <c r="W7" s="59">
        <f t="shared" si="10"/>
        <v>0</v>
      </c>
      <c r="X7" s="52" t="str">
        <f t="shared" si="10"/>
        <v>導入なし</v>
      </c>
      <c r="Y7" s="63">
        <f t="shared" si="10"/>
        <v>455.4</v>
      </c>
      <c r="Z7" s="63">
        <f t="shared" si="10"/>
        <v>355.2</v>
      </c>
      <c r="AA7" s="63">
        <f t="shared" si="10"/>
        <v>498.5</v>
      </c>
      <c r="AB7" s="63">
        <f t="shared" si="10"/>
        <v>437.4</v>
      </c>
      <c r="AC7" s="63">
        <f t="shared" si="10"/>
        <v>454.5</v>
      </c>
      <c r="AD7" s="63">
        <f t="shared" si="10"/>
        <v>385.5</v>
      </c>
      <c r="AE7" s="63">
        <f t="shared" si="10"/>
        <v>419.4</v>
      </c>
      <c r="AF7" s="63">
        <f t="shared" si="10"/>
        <v>371</v>
      </c>
      <c r="AG7" s="63">
        <f t="shared" si="10"/>
        <v>509.2</v>
      </c>
      <c r="AH7" s="63">
        <f t="shared" si="10"/>
        <v>449.1</v>
      </c>
      <c r="AI7" s="56"/>
      <c r="AJ7" s="63">
        <f t="shared" ref="AJ7:AS7" si="11">AJ8</f>
        <v>0</v>
      </c>
      <c r="AK7" s="63">
        <f t="shared" si="11"/>
        <v>0</v>
      </c>
      <c r="AL7" s="63">
        <f t="shared" si="11"/>
        <v>0</v>
      </c>
      <c r="AM7" s="63">
        <f t="shared" si="11"/>
        <v>0</v>
      </c>
      <c r="AN7" s="63">
        <f t="shared" si="11"/>
        <v>0</v>
      </c>
      <c r="AO7" s="63">
        <f t="shared" si="11"/>
        <v>3.5</v>
      </c>
      <c r="AP7" s="63">
        <f t="shared" si="11"/>
        <v>3.2</v>
      </c>
      <c r="AQ7" s="63">
        <f t="shared" si="11"/>
        <v>2.9</v>
      </c>
      <c r="AR7" s="63">
        <f t="shared" si="11"/>
        <v>6</v>
      </c>
      <c r="AS7" s="63">
        <f t="shared" si="11"/>
        <v>3.8</v>
      </c>
      <c r="AT7" s="56"/>
      <c r="AU7" s="67">
        <f t="shared" ref="AU7:BD7" si="12">AU8</f>
        <v>0</v>
      </c>
      <c r="AV7" s="67">
        <f t="shared" si="12"/>
        <v>0</v>
      </c>
      <c r="AW7" s="67">
        <f t="shared" si="12"/>
        <v>0</v>
      </c>
      <c r="AX7" s="67">
        <f t="shared" si="12"/>
        <v>0</v>
      </c>
      <c r="AY7" s="67">
        <f t="shared" si="12"/>
        <v>0</v>
      </c>
      <c r="AZ7" s="67">
        <f t="shared" si="12"/>
        <v>23</v>
      </c>
      <c r="BA7" s="67">
        <f t="shared" si="12"/>
        <v>22</v>
      </c>
      <c r="BB7" s="67">
        <f t="shared" si="12"/>
        <v>16</v>
      </c>
      <c r="BC7" s="67">
        <f t="shared" si="12"/>
        <v>21</v>
      </c>
      <c r="BD7" s="67">
        <f t="shared" si="12"/>
        <v>17</v>
      </c>
      <c r="BE7" s="59"/>
      <c r="BF7" s="63">
        <f t="shared" ref="BF7:BO7" si="13">BF8</f>
        <v>78</v>
      </c>
      <c r="BG7" s="63">
        <f t="shared" si="13"/>
        <v>71.8</v>
      </c>
      <c r="BH7" s="63">
        <f t="shared" si="13"/>
        <v>79.900000000000006</v>
      </c>
      <c r="BI7" s="63">
        <f t="shared" si="13"/>
        <v>77.099999999999994</v>
      </c>
      <c r="BJ7" s="63">
        <f t="shared" si="13"/>
        <v>77.900000000000006</v>
      </c>
      <c r="BK7" s="63">
        <f t="shared" si="13"/>
        <v>40.700000000000003</v>
      </c>
      <c r="BL7" s="63">
        <f t="shared" si="13"/>
        <v>38.200000000000003</v>
      </c>
      <c r="BM7" s="63">
        <f t="shared" si="13"/>
        <v>34.6</v>
      </c>
      <c r="BN7" s="63">
        <f t="shared" si="13"/>
        <v>37.6</v>
      </c>
      <c r="BO7" s="63">
        <f t="shared" si="13"/>
        <v>33.200000000000003</v>
      </c>
      <c r="BP7" s="56"/>
      <c r="BQ7" s="67">
        <f t="shared" ref="BQ7:BZ7" si="14">BQ8</f>
        <v>821</v>
      </c>
      <c r="BR7" s="67">
        <f t="shared" si="14"/>
        <v>666</v>
      </c>
      <c r="BS7" s="67">
        <f t="shared" si="14"/>
        <v>813</v>
      </c>
      <c r="BT7" s="67">
        <f t="shared" si="14"/>
        <v>722</v>
      </c>
      <c r="BU7" s="67">
        <f t="shared" si="14"/>
        <v>709</v>
      </c>
      <c r="BV7" s="67">
        <f t="shared" si="14"/>
        <v>7496</v>
      </c>
      <c r="BW7" s="67">
        <f t="shared" si="14"/>
        <v>6967</v>
      </c>
      <c r="BX7" s="67">
        <f t="shared" si="14"/>
        <v>7138</v>
      </c>
      <c r="BY7" s="67">
        <f t="shared" si="14"/>
        <v>8131</v>
      </c>
      <c r="BZ7" s="67">
        <f t="shared" si="14"/>
        <v>8024</v>
      </c>
      <c r="CA7" s="59"/>
      <c r="CB7" s="63" t="s">
        <v>102</v>
      </c>
      <c r="CC7" s="63" t="s">
        <v>102</v>
      </c>
      <c r="CD7" s="63" t="s">
        <v>102</v>
      </c>
      <c r="CE7" s="63" t="s">
        <v>102</v>
      </c>
      <c r="CF7" s="63" t="s">
        <v>102</v>
      </c>
      <c r="CG7" s="63" t="s">
        <v>102</v>
      </c>
      <c r="CH7" s="63" t="s">
        <v>102</v>
      </c>
      <c r="CI7" s="63" t="s">
        <v>102</v>
      </c>
      <c r="CJ7" s="63" t="s">
        <v>102</v>
      </c>
      <c r="CK7" s="63" t="s">
        <v>102</v>
      </c>
      <c r="CL7" s="56"/>
      <c r="CM7" s="59">
        <f>CM8</f>
        <v>23218</v>
      </c>
      <c r="CN7" s="59">
        <f>CN8</f>
        <v>0</v>
      </c>
      <c r="CO7" s="63" t="s">
        <v>102</v>
      </c>
      <c r="CP7" s="63" t="s">
        <v>102</v>
      </c>
      <c r="CQ7" s="63" t="s">
        <v>102</v>
      </c>
      <c r="CR7" s="63" t="s">
        <v>102</v>
      </c>
      <c r="CS7" s="63" t="s">
        <v>102</v>
      </c>
      <c r="CT7" s="63" t="s">
        <v>102</v>
      </c>
      <c r="CU7" s="63" t="s">
        <v>102</v>
      </c>
      <c r="CV7" s="63" t="s">
        <v>102</v>
      </c>
      <c r="CW7" s="63" t="s">
        <v>102</v>
      </c>
      <c r="CX7" s="63" t="s">
        <v>102</v>
      </c>
      <c r="CY7" s="56"/>
      <c r="CZ7" s="63">
        <f t="shared" ref="CZ7:DI7" si="15">CZ8</f>
        <v>0</v>
      </c>
      <c r="DA7" s="63">
        <f t="shared" si="15"/>
        <v>0</v>
      </c>
      <c r="DB7" s="63">
        <f t="shared" si="15"/>
        <v>0</v>
      </c>
      <c r="DC7" s="63">
        <f t="shared" si="15"/>
        <v>0</v>
      </c>
      <c r="DD7" s="63">
        <f t="shared" si="15"/>
        <v>0</v>
      </c>
      <c r="DE7" s="63">
        <f t="shared" si="15"/>
        <v>78.400000000000006</v>
      </c>
      <c r="DF7" s="63">
        <f t="shared" si="15"/>
        <v>70.5</v>
      </c>
      <c r="DG7" s="63">
        <f t="shared" si="15"/>
        <v>59.2</v>
      </c>
      <c r="DH7" s="63">
        <f t="shared" si="15"/>
        <v>62.4</v>
      </c>
      <c r="DI7" s="63">
        <f t="shared" si="15"/>
        <v>82.7</v>
      </c>
      <c r="DJ7" s="56"/>
      <c r="DK7" s="63">
        <f t="shared" ref="DK7:DT7" si="16">DK8</f>
        <v>78.3</v>
      </c>
      <c r="DL7" s="63">
        <f t="shared" si="16"/>
        <v>69.599999999999994</v>
      </c>
      <c r="DM7" s="63">
        <f t="shared" si="16"/>
        <v>78.3</v>
      </c>
      <c r="DN7" s="63">
        <f t="shared" si="16"/>
        <v>73.900000000000006</v>
      </c>
      <c r="DO7" s="63">
        <f t="shared" si="16"/>
        <v>65.2</v>
      </c>
      <c r="DP7" s="63">
        <f t="shared" si="16"/>
        <v>252.8</v>
      </c>
      <c r="DQ7" s="63">
        <f t="shared" si="16"/>
        <v>269</v>
      </c>
      <c r="DR7" s="63">
        <f t="shared" si="16"/>
        <v>276.60000000000002</v>
      </c>
      <c r="DS7" s="63">
        <f t="shared" si="16"/>
        <v>274.8</v>
      </c>
      <c r="DT7" s="63">
        <f t="shared" si="16"/>
        <v>277.2</v>
      </c>
      <c r="DU7" s="56"/>
    </row>
    <row r="8" spans="1:125" s="46" customFormat="1" x14ac:dyDescent="0.15">
      <c r="A8" s="47"/>
      <c r="B8" s="53">
        <v>2018</v>
      </c>
      <c r="C8" s="53">
        <v>262145</v>
      </c>
      <c r="D8" s="53">
        <v>47</v>
      </c>
      <c r="E8" s="53">
        <v>14</v>
      </c>
      <c r="F8" s="53">
        <v>0</v>
      </c>
      <c r="G8" s="53">
        <v>2</v>
      </c>
      <c r="H8" s="53" t="s">
        <v>103</v>
      </c>
      <c r="I8" s="53" t="s">
        <v>104</v>
      </c>
      <c r="J8" s="53" t="s">
        <v>105</v>
      </c>
      <c r="K8" s="53" t="s">
        <v>106</v>
      </c>
      <c r="L8" s="53" t="s">
        <v>43</v>
      </c>
      <c r="M8" s="53" t="s">
        <v>107</v>
      </c>
      <c r="N8" s="53" t="s">
        <v>23</v>
      </c>
      <c r="O8" s="57" t="s">
        <v>108</v>
      </c>
      <c r="P8" s="53" t="s">
        <v>109</v>
      </c>
      <c r="Q8" s="53" t="s">
        <v>110</v>
      </c>
      <c r="R8" s="60">
        <v>6</v>
      </c>
      <c r="S8" s="53" t="s">
        <v>111</v>
      </c>
      <c r="T8" s="53" t="s">
        <v>112</v>
      </c>
      <c r="U8" s="60">
        <v>832</v>
      </c>
      <c r="V8" s="60">
        <v>23</v>
      </c>
      <c r="W8" s="60">
        <v>0</v>
      </c>
      <c r="X8" s="53" t="s">
        <v>113</v>
      </c>
      <c r="Y8" s="64">
        <v>455.4</v>
      </c>
      <c r="Z8" s="64">
        <v>355.2</v>
      </c>
      <c r="AA8" s="64">
        <v>498.5</v>
      </c>
      <c r="AB8" s="64">
        <v>437.4</v>
      </c>
      <c r="AC8" s="64">
        <v>454.5</v>
      </c>
      <c r="AD8" s="64">
        <v>385.5</v>
      </c>
      <c r="AE8" s="64">
        <v>419.4</v>
      </c>
      <c r="AF8" s="64">
        <v>371</v>
      </c>
      <c r="AG8" s="64">
        <v>509.2</v>
      </c>
      <c r="AH8" s="64">
        <v>449.1</v>
      </c>
      <c r="AI8" s="57">
        <v>297.10000000000002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3.5</v>
      </c>
      <c r="AP8" s="64">
        <v>3.2</v>
      </c>
      <c r="AQ8" s="64">
        <v>2.9</v>
      </c>
      <c r="AR8" s="64">
        <v>6</v>
      </c>
      <c r="AS8" s="64">
        <v>3.8</v>
      </c>
      <c r="AT8" s="57">
        <v>5.3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23</v>
      </c>
      <c r="BA8" s="68">
        <v>22</v>
      </c>
      <c r="BB8" s="68">
        <v>16</v>
      </c>
      <c r="BC8" s="68">
        <v>21</v>
      </c>
      <c r="BD8" s="68">
        <v>17</v>
      </c>
      <c r="BE8" s="68">
        <v>30</v>
      </c>
      <c r="BF8" s="64">
        <v>78</v>
      </c>
      <c r="BG8" s="64">
        <v>71.8</v>
      </c>
      <c r="BH8" s="64">
        <v>79.900000000000006</v>
      </c>
      <c r="BI8" s="64">
        <v>77.099999999999994</v>
      </c>
      <c r="BJ8" s="64">
        <v>77.900000000000006</v>
      </c>
      <c r="BK8" s="64">
        <v>40.700000000000003</v>
      </c>
      <c r="BL8" s="64">
        <v>38.200000000000003</v>
      </c>
      <c r="BM8" s="64">
        <v>34.6</v>
      </c>
      <c r="BN8" s="64">
        <v>37.6</v>
      </c>
      <c r="BO8" s="64">
        <v>33.200000000000003</v>
      </c>
      <c r="BP8" s="57">
        <v>26.3</v>
      </c>
      <c r="BQ8" s="68">
        <v>821</v>
      </c>
      <c r="BR8" s="68">
        <v>666</v>
      </c>
      <c r="BS8" s="68">
        <v>813</v>
      </c>
      <c r="BT8" s="70">
        <v>722</v>
      </c>
      <c r="BU8" s="70">
        <v>709</v>
      </c>
      <c r="BV8" s="68">
        <v>7496</v>
      </c>
      <c r="BW8" s="68">
        <v>6967</v>
      </c>
      <c r="BX8" s="68">
        <v>7138</v>
      </c>
      <c r="BY8" s="68">
        <v>8131</v>
      </c>
      <c r="BZ8" s="68">
        <v>8024</v>
      </c>
      <c r="CA8" s="60">
        <v>16102</v>
      </c>
      <c r="CB8" s="64" t="s">
        <v>43</v>
      </c>
      <c r="CC8" s="64" t="s">
        <v>43</v>
      </c>
      <c r="CD8" s="64" t="s">
        <v>43</v>
      </c>
      <c r="CE8" s="64" t="s">
        <v>43</v>
      </c>
      <c r="CF8" s="64" t="s">
        <v>43</v>
      </c>
      <c r="CG8" s="64" t="s">
        <v>43</v>
      </c>
      <c r="CH8" s="64" t="s">
        <v>43</v>
      </c>
      <c r="CI8" s="64" t="s">
        <v>43</v>
      </c>
      <c r="CJ8" s="64" t="s">
        <v>43</v>
      </c>
      <c r="CK8" s="64" t="s">
        <v>43</v>
      </c>
      <c r="CL8" s="57" t="s">
        <v>43</v>
      </c>
      <c r="CM8" s="60">
        <v>23218</v>
      </c>
      <c r="CN8" s="60">
        <v>0</v>
      </c>
      <c r="CO8" s="64" t="s">
        <v>43</v>
      </c>
      <c r="CP8" s="64" t="s">
        <v>43</v>
      </c>
      <c r="CQ8" s="64" t="s">
        <v>43</v>
      </c>
      <c r="CR8" s="64" t="s">
        <v>43</v>
      </c>
      <c r="CS8" s="64" t="s">
        <v>43</v>
      </c>
      <c r="CT8" s="64" t="s">
        <v>43</v>
      </c>
      <c r="CU8" s="64" t="s">
        <v>43</v>
      </c>
      <c r="CV8" s="64" t="s">
        <v>43</v>
      </c>
      <c r="CW8" s="64" t="s">
        <v>43</v>
      </c>
      <c r="CX8" s="64" t="s">
        <v>43</v>
      </c>
      <c r="CY8" s="57" t="s">
        <v>43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78.400000000000006</v>
      </c>
      <c r="DF8" s="64">
        <v>70.5</v>
      </c>
      <c r="DG8" s="64">
        <v>59.2</v>
      </c>
      <c r="DH8" s="64">
        <v>62.4</v>
      </c>
      <c r="DI8" s="64">
        <v>82.7</v>
      </c>
      <c r="DJ8" s="57">
        <v>103.6</v>
      </c>
      <c r="DK8" s="64">
        <v>78.3</v>
      </c>
      <c r="DL8" s="64">
        <v>69.599999999999994</v>
      </c>
      <c r="DM8" s="64">
        <v>78.3</v>
      </c>
      <c r="DN8" s="64">
        <v>73.900000000000006</v>
      </c>
      <c r="DO8" s="64">
        <v>65.2</v>
      </c>
      <c r="DP8" s="64">
        <v>252.8</v>
      </c>
      <c r="DQ8" s="64">
        <v>269</v>
      </c>
      <c r="DR8" s="64">
        <v>276.60000000000002</v>
      </c>
      <c r="DS8" s="64">
        <v>274.8</v>
      </c>
      <c r="DT8" s="64">
        <v>277.2</v>
      </c>
      <c r="DU8" s="57">
        <v>199.3</v>
      </c>
    </row>
    <row r="9" spans="1:125" x14ac:dyDescent="0.15">
      <c r="O9" s="58"/>
      <c r="P9" s="58"/>
      <c r="Q9" s="58"/>
      <c r="R9" s="58"/>
      <c r="S9" s="58"/>
      <c r="T9" s="58"/>
      <c r="U9" s="58"/>
      <c r="V9" s="58"/>
      <c r="W9" s="58"/>
      <c r="X9" s="58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9"/>
      <c r="BJ9" s="69"/>
      <c r="BK9" s="61"/>
      <c r="BL9" s="61"/>
      <c r="BM9" s="61"/>
      <c r="BN9" s="61"/>
      <c r="BO9" s="61"/>
      <c r="BP9" s="61"/>
      <c r="BQ9" s="61"/>
      <c r="BR9" s="61"/>
      <c r="BS9" s="61"/>
      <c r="BT9" s="71"/>
      <c r="BU9" s="71"/>
      <c r="BV9" s="61"/>
      <c r="BW9" s="61"/>
      <c r="BX9" s="61"/>
      <c r="BY9" s="61"/>
      <c r="BZ9" s="61"/>
      <c r="CA9" s="61"/>
      <c r="CB9" s="61"/>
      <c r="CC9" s="61"/>
      <c r="CD9" s="61"/>
      <c r="CE9" s="69"/>
      <c r="CF9" s="69"/>
      <c r="CG9" s="61"/>
      <c r="CH9" s="61"/>
      <c r="CI9" s="61"/>
      <c r="CJ9" s="61"/>
      <c r="CK9" s="61"/>
      <c r="CL9" s="61"/>
      <c r="CM9" s="58"/>
      <c r="CN9" s="58"/>
      <c r="CO9" s="61"/>
      <c r="CP9" s="61"/>
      <c r="CQ9" s="61"/>
      <c r="CR9" s="69"/>
      <c r="CS9" s="69"/>
      <c r="CT9" s="61"/>
      <c r="CU9" s="61"/>
      <c r="CV9" s="61"/>
      <c r="CW9" s="61"/>
      <c r="CX9" s="61"/>
      <c r="CY9" s="61"/>
      <c r="CZ9" s="61"/>
      <c r="DA9" s="61"/>
      <c r="DB9" s="61"/>
      <c r="DC9" s="69"/>
      <c r="DD9" s="69"/>
      <c r="DE9" s="61"/>
      <c r="DF9" s="61"/>
      <c r="DG9" s="61"/>
      <c r="DH9" s="61"/>
      <c r="DI9" s="61"/>
      <c r="DJ9" s="61"/>
      <c r="DK9" s="61"/>
      <c r="DL9" s="61"/>
      <c r="DM9" s="61"/>
      <c r="DN9" s="69"/>
      <c r="DO9" s="69"/>
      <c r="DP9" s="61"/>
      <c r="DQ9" s="61"/>
      <c r="DR9" s="61"/>
      <c r="DS9" s="61"/>
      <c r="DT9" s="61"/>
      <c r="DU9" s="61"/>
    </row>
    <row r="10" spans="1:125" x14ac:dyDescent="0.15">
      <c r="A10" s="48"/>
      <c r="B10" s="48" t="s">
        <v>26</v>
      </c>
      <c r="C10" s="48" t="s">
        <v>114</v>
      </c>
      <c r="D10" s="48" t="s">
        <v>115</v>
      </c>
      <c r="E10" s="48" t="s">
        <v>116</v>
      </c>
      <c r="F10" s="48" t="s">
        <v>117</v>
      </c>
      <c r="O10" s="58"/>
      <c r="P10" s="58"/>
      <c r="Q10" s="58"/>
      <c r="R10" s="58"/>
      <c r="S10" s="61"/>
      <c r="T10" s="58"/>
      <c r="U10" s="58"/>
      <c r="V10" s="58"/>
      <c r="W10" s="58"/>
      <c r="X10" s="58"/>
      <c r="Y10" s="61"/>
      <c r="Z10" s="61"/>
      <c r="AA10" s="61"/>
      <c r="AB10" s="61"/>
      <c r="AC10" s="61"/>
      <c r="AD10" s="61"/>
      <c r="AE10" s="61"/>
      <c r="AF10" s="61"/>
      <c r="AG10" s="61"/>
      <c r="AH10" s="58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58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58"/>
      <c r="BG10" s="61"/>
      <c r="BH10" s="61"/>
      <c r="BI10" s="61"/>
      <c r="BJ10" s="61"/>
      <c r="BK10" s="61"/>
      <c r="BL10" s="61"/>
      <c r="BM10" s="61"/>
      <c r="BN10" s="61"/>
      <c r="BO10" s="58"/>
      <c r="BP10" s="61"/>
      <c r="BQ10" s="58"/>
      <c r="BR10" s="61"/>
      <c r="BS10" s="61"/>
      <c r="BT10" s="61"/>
      <c r="BU10" s="61"/>
      <c r="BV10" s="61"/>
      <c r="BW10" s="61"/>
      <c r="BX10" s="61"/>
      <c r="BY10" s="61"/>
      <c r="BZ10" s="58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58"/>
      <c r="CL10" s="61"/>
      <c r="CM10" s="58"/>
      <c r="CN10" s="58"/>
      <c r="CO10" s="61"/>
      <c r="CP10" s="61"/>
      <c r="CQ10" s="61"/>
      <c r="CR10" s="61"/>
      <c r="CS10" s="61"/>
      <c r="CT10" s="61"/>
      <c r="CU10" s="61"/>
      <c r="CV10" s="61"/>
      <c r="CW10" s="61"/>
      <c r="CX10" s="58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58"/>
      <c r="DJ10" s="61"/>
      <c r="DK10" s="58"/>
      <c r="DL10" s="61"/>
      <c r="DM10" s="61"/>
      <c r="DN10" s="61"/>
      <c r="DO10" s="61"/>
      <c r="DP10" s="61"/>
      <c r="DQ10" s="61"/>
      <c r="DR10" s="61"/>
      <c r="DS10" s="61"/>
      <c r="DT10" s="58"/>
      <c r="DU10" s="61"/>
    </row>
    <row r="11" spans="1:125" x14ac:dyDescent="0.15">
      <c r="A11" s="48" t="s">
        <v>32</v>
      </c>
      <c r="B11" s="54">
        <f>DATEVALUE($B$6-4&amp;"年1月1日")</f>
        <v>41640</v>
      </c>
      <c r="C11" s="54">
        <f>DATEVALUE($B$6-3&amp;"年1月1日")</f>
        <v>42005</v>
      </c>
      <c r="D11" s="54">
        <f>DATEVALUE($B$6-2&amp;"年1月1日")</f>
        <v>42370</v>
      </c>
      <c r="E11" s="54">
        <f>DATEVALUE($B$6-1&amp;"年1月1日")</f>
        <v>42736</v>
      </c>
      <c r="F11" s="54">
        <f>DATEVALUE($B$6&amp;"年1月1日")</f>
        <v>43101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61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61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61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61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61"/>
      <c r="DL11" s="58"/>
      <c r="DM11" s="58"/>
      <c r="DN11" s="58"/>
      <c r="DO11" s="58"/>
      <c r="DP11" s="58"/>
      <c r="DQ11" s="58"/>
      <c r="DR11" s="58"/>
      <c r="DS11" s="58"/>
      <c r="DT11" s="58"/>
      <c r="DU11" s="58"/>
    </row>
    <row r="12" spans="1:125" x14ac:dyDescent="0.15"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</row>
    <row r="13" spans="1:125" x14ac:dyDescent="0.15"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</row>
    <row r="14" spans="1:125" x14ac:dyDescent="0.15"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</row>
    <row r="15" spans="1:125" x14ac:dyDescent="0.15"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</row>
    <row r="16" spans="1:125" x14ac:dyDescent="0.15"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</row>
    <row r="17" spans="15:125" x14ac:dyDescent="0.15"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</row>
    <row r="18" spans="15:125" x14ac:dyDescent="0.15"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</row>
    <row r="19" spans="15:125" x14ac:dyDescent="0.15"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</row>
    <row r="20" spans="15:125" x14ac:dyDescent="0.15"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</row>
  </sheetData>
  <mergeCells count="12">
    <mergeCell ref="CB4:CL4"/>
    <mergeCell ref="CO4:CY4"/>
    <mergeCell ref="CZ4:DJ4"/>
    <mergeCell ref="DK4:DU4"/>
    <mergeCell ref="H3:X4"/>
    <mergeCell ref="CM4:CM5"/>
    <mergeCell ref="CN4:CN5"/>
    <mergeCell ref="Y4:AI4"/>
    <mergeCell ref="AJ4:AT4"/>
    <mergeCell ref="AU4:BE4"/>
    <mergeCell ref="BF4:BP4"/>
    <mergeCell ref="BQ4:CA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2020-01-31T04:59:37Z</dcterms:created>
  <dcterms:modified xsi:type="dcterms:W3CDTF">2020-02-03T06:04:54Z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2020-02-03T02:30:02Z</vt:filetime>
  </property>
</Properties>
</file>