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NdcWje8T94LIjTU9+BZxOntsPXys43Q05AMcmy8KDAftPt+AJ6hMgPlJKXHkVgn/plP0F5iKNmxOFIDvoKGWA==" workbookSaltValue="OAojWbCYW/UraupI5WJxk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W8" i="4"/>
  <c r="P8" i="4"/>
  <c r="B6" i="4"/>
  <c r="C10" i="5" l="1"/>
  <c r="D10" i="5"/>
  <c r="E10" i="5"/>
  <c r="B10" i="5"/>
</calcChain>
</file>

<file path=xl/sharedStrings.xml><?xml version="1.0" encoding="utf-8"?>
<sst xmlns="http://schemas.openxmlformats.org/spreadsheetml/2006/main" count="289" uniqueCount="110">
  <si>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</si>
  <si>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</si>
  <si>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</si>
  <si>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</si>
  <si>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</si>
  <si>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</si>
  <si>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</si>
  <si>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</si>
  <si>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</si>
  <si>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</si>
  <si>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</si>
  <si>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</si>
  <si>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</si>
  <si>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</si>
  <si>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</si>
  <si>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</si>
  <si>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</si>
  <si>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</si>
  <si>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</si>
  <si>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</si>
  <si>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</si>
  <si>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</si>
  <si>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</si>
  <si>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</si>
  <si>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</si>
  <si>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</si>
  <si>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</si>
  <si>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</si>
  <si>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</si>
  <si>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</si>
  <si>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</si>
  <si>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</si>
  <si>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</si>
  <si>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</si>
  <si>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</si>
  <si>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</si>
  <si>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</si>
  <si>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</si>
  <si>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</si>
  <si>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</si>
  <si>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</si>
  <si>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</si>
  <si>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</si>
  <si>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</si>
  <si>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</si>
  <si>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</si>
  <si>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</si>
  <si>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</si>
  <si>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</si>
  <si>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</si>
  <si>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</si>
  <si>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</si>
  <si>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</si>
  <si>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</si>
  <si>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</si>
  <si>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</si>
  <si>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</si>
  <si>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</si>
  <si>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</si>
  <si>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</si>
  <si>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</si>
  <si>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</si>
  <si>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</si>
  <si>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</si>
  <si>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</si>
  <si>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</si>
  <si>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</si>
  <si>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</si>
  <si>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</si>
  <si>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</si>
  <si>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</si>
  <si>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</si>
  <si>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</si>
  <si>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</si>
  <si>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</si>
  <si>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</si>
  <si>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</si>
  <si>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</si>
  <si>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</si>
  <si>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</si>
  <si>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</si>
  <si>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</si>
  <si>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</si>
  <si>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</si>
  <si>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</si>
  <si>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</si>
  <si>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</si>
  <si>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</si>
  <si>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</si>
  <si>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</si>
  <si>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</si>
  <si>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</si>
  <si>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</si>
  <si>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</si>
  <si>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</si>
  <si>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木津川市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</si>
  <si>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</si>
  <si>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</si>
  <si>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</si>
  <si>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</si>
  <si>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</si>
  <si>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</si>
  <si>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</si>
  <si>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</si>
  <si>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</si>
  <si>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</si>
  <si>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</si>
  <si>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有形固定資産減価償却率は全体としては低いが、現在既に30年超えの施設も存続する中、長寿命化に向けた取り組みとして、ストックマネジメント等を通じ、保有資産の老朽化・改善の必要性等を分析し、将来の事業継続に向けた対策や改築等の財源確保のための経営改善の実施を行う必要がある。そして、②管渠老朽化率への対応、③管渠改善率の向上につなげていくことが必要である。
</t>
    <rPh sb="14" eb="16">
      <t>ゼンタイ</t>
    </rPh>
    <rPh sb="20" eb="21">
      <t>ヒク</t>
    </rPh>
    <rPh sb="109" eb="111">
      <t>カイチク</t>
    </rPh>
    <rPh sb="111" eb="112">
      <t>トウ</t>
    </rPh>
    <rPh sb="113" eb="115">
      <t>ザイゲン</t>
    </rPh>
    <rPh sb="115" eb="117">
      <t>カクホ</t>
    </rPh>
    <rPh sb="121" eb="123">
      <t>ケイエイ</t>
    </rPh>
    <rPh sb="123" eb="125">
      <t>カイゼン</t>
    </rPh>
    <rPh sb="126" eb="128">
      <t>ジッシ</t>
    </rPh>
    <rPh sb="129" eb="130">
      <t>オコナ</t>
    </rPh>
    <rPh sb="131" eb="133">
      <t>ヒツヨウ</t>
    </rPh>
    <rPh sb="142" eb="144">
      <t>カンキョ</t>
    </rPh>
    <rPh sb="144" eb="147">
      <t>ロウキュウカ</t>
    </rPh>
    <rPh sb="147" eb="148">
      <t>リツ</t>
    </rPh>
    <rPh sb="150" eb="152">
      <t>タイオウ</t>
    </rPh>
    <rPh sb="154" eb="156">
      <t>カンキョ</t>
    </rPh>
    <rPh sb="156" eb="158">
      <t>カイゼン</t>
    </rPh>
    <rPh sb="158" eb="159">
      <t>リツ</t>
    </rPh>
    <rPh sb="160" eb="162">
      <t>コウジョウ</t>
    </rPh>
    <rPh sb="172" eb="174">
      <t>ヒツヨウ</t>
    </rPh>
    <phoneticPr fontId="4"/>
  </si>
  <si>
    <t>　木津川市下水道事業については、施設整備状況や水洗化率等の現状を踏まえると、今後は、施設の維持管理や老朽化・長寿命化等への取組、健全な事業経営が課題となる。
　下水道事業の財政状況は、類似団体との比較においては直ちに悪いという状況ではないが、合併市としての今後を考えた上でも、決して楽観できる状況ではない。
　地方公営企業法の適用により、経理内容の明確化や経営の継続性・安定性を目指し、今後の課題対策に向け、安定した収入確保のために適正な使用料設定や有収水量増加に向けた取り組みや一層の経費削減に努める方針である。また、経営戦略等を通じた経営改善も予定している。</t>
    <phoneticPr fontId="4"/>
  </si>
  <si>
    <r>
      <t>　</t>
    </r>
    <r>
      <rPr>
        <sz val="10"/>
        <color theme="1"/>
        <rFont val="ＭＳ ゴシック"/>
        <family val="3"/>
        <charset val="128"/>
      </rPr>
      <t>本市の公共下水道事業は、平成29年度より地方公営企業法を適用し公営企業会計となったため、平成28年度以前とは会計方式が異なるので経年比較ができない。
　①経常収支比率は、水洗化人口の伸び等により対象有収水量・使用料収益が増加しているが、隔月検針の導入初年度の影響として使用料収益が0.5か月少ない11.5か月となったため平成29年度より下がった。また、②累積欠損金が生じており、その改善には一定期間要する。依然として一般会計からの繰入金への依存度が高く、今後は使用料改定・コスト削減等の具体的な経営改善を図る必要がある。③流動比率が平均値をかなり下回っているのは、流動資産の現金が絶対的に少ないこと、流動負債の企業債償還金がかなり多いことが原因である。償還金は令和２年度がピーク予定だが、100％到達には相当期間が必要である。④企業債残高対事業規模比率は、類似団体と比較すると大きく下回っており、施設整備の進捗と使用料収益の増加によるものである。⑤経費回収率は、水洗化率向上で上昇傾向だが、分流式下水道に要する経費の算入(公費負担分)によるところが大きい。今後は、更なる費用削減や更新投資財源の確保のためにも適正な使用料収入の確保等、改善努力が必要である。また、⑥汚水処理原価が類似団体と比較して低いのも同様であり、引き続き、維持管理経費削減や接続率向上で有収水量増加への取組みが必要。⑦施設利用率対象は単独公共の浄化センターだが、処理区域では近年高齢化や人口減に伴う有収水量の減少傾向が著しく、今後も利用率の低下傾向が続くと考えられる。⑧水洗化率は、下水道施設整備への取組みと宅地開発地域の人口増加等により、年々上昇傾向にある。使用料収入の確保等の観点からも、100％水洗化に向け接続を促進していく必要がある。</t>
    </r>
    <rPh sb="1" eb="3">
      <t>ホンシ</t>
    </rPh>
    <rPh sb="4" eb="6">
      <t>コウキョウ</t>
    </rPh>
    <rPh sb="6" eb="9">
      <t>ゲスイドウ</t>
    </rPh>
    <rPh sb="9" eb="11">
      <t>ジギョウ</t>
    </rPh>
    <rPh sb="13" eb="15">
      <t>ヘイセイ</t>
    </rPh>
    <rPh sb="17" eb="19">
      <t>ネンド</t>
    </rPh>
    <rPh sb="21" eb="23">
      <t>チホウ</t>
    </rPh>
    <rPh sb="23" eb="25">
      <t>コウエイ</t>
    </rPh>
    <rPh sb="25" eb="27">
      <t>キギョウ</t>
    </rPh>
    <rPh sb="27" eb="28">
      <t>ホウ</t>
    </rPh>
    <rPh sb="29" eb="31">
      <t>テキヨウ</t>
    </rPh>
    <rPh sb="32" eb="34">
      <t>コウエイ</t>
    </rPh>
    <rPh sb="34" eb="36">
      <t>キギョウ</t>
    </rPh>
    <rPh sb="36" eb="38">
      <t>カイケイ</t>
    </rPh>
    <rPh sb="49" eb="51">
      <t>ネンド</t>
    </rPh>
    <rPh sb="51" eb="53">
      <t>イゼン</t>
    </rPh>
    <rPh sb="55" eb="57">
      <t>カイケイ</t>
    </rPh>
    <rPh sb="57" eb="59">
      <t>ホウシキ</t>
    </rPh>
    <rPh sb="60" eb="61">
      <t>コト</t>
    </rPh>
    <rPh sb="65" eb="67">
      <t>ケイネン</t>
    </rPh>
    <rPh sb="67" eb="69">
      <t>ヒカク</t>
    </rPh>
    <rPh sb="78" eb="80">
      <t>ケイジョウ</t>
    </rPh>
    <rPh sb="92" eb="93">
      <t>ノ</t>
    </rPh>
    <rPh sb="94" eb="95">
      <t>トウ</t>
    </rPh>
    <rPh sb="111" eb="113">
      <t>ゾウカ</t>
    </rPh>
    <rPh sb="119" eb="121">
      <t>カクツキ</t>
    </rPh>
    <rPh sb="121" eb="123">
      <t>ケンシン</t>
    </rPh>
    <rPh sb="124" eb="126">
      <t>ドウニュウ</t>
    </rPh>
    <rPh sb="126" eb="129">
      <t>ショネンド</t>
    </rPh>
    <rPh sb="130" eb="132">
      <t>エイキョウ</t>
    </rPh>
    <rPh sb="135" eb="138">
      <t>シヨウリョウ</t>
    </rPh>
    <rPh sb="138" eb="140">
      <t>シュウエキ</t>
    </rPh>
    <rPh sb="145" eb="146">
      <t>ツキ</t>
    </rPh>
    <rPh sb="146" eb="147">
      <t>スク</t>
    </rPh>
    <rPh sb="154" eb="155">
      <t>ツキ</t>
    </rPh>
    <rPh sb="161" eb="163">
      <t>ヘイセイ</t>
    </rPh>
    <rPh sb="165" eb="167">
      <t>ネンド</t>
    </rPh>
    <rPh sb="169" eb="170">
      <t>サ</t>
    </rPh>
    <rPh sb="192" eb="194">
      <t>カイゼン</t>
    </rPh>
    <rPh sb="196" eb="198">
      <t>イッテイ</t>
    </rPh>
    <rPh sb="198" eb="200">
      <t>キカン</t>
    </rPh>
    <rPh sb="200" eb="201">
      <t>ヨウ</t>
    </rPh>
    <rPh sb="262" eb="264">
      <t>リュウドウ</t>
    </rPh>
    <rPh sb="264" eb="266">
      <t>ヒリツ</t>
    </rPh>
    <rPh sb="267" eb="270">
      <t>ヘイキンチ</t>
    </rPh>
    <rPh sb="274" eb="276">
      <t>シタマワ</t>
    </rPh>
    <rPh sb="283" eb="285">
      <t>リュウドウ</t>
    </rPh>
    <rPh sb="285" eb="287">
      <t>シサン</t>
    </rPh>
    <rPh sb="288" eb="290">
      <t>ゲンキン</t>
    </rPh>
    <rPh sb="291" eb="294">
      <t>ゼッタイテキ</t>
    </rPh>
    <rPh sb="295" eb="296">
      <t>スク</t>
    </rPh>
    <rPh sb="301" eb="303">
      <t>リュウドウ</t>
    </rPh>
    <rPh sb="303" eb="305">
      <t>フサイ</t>
    </rPh>
    <rPh sb="306" eb="308">
      <t>キギョウ</t>
    </rPh>
    <rPh sb="308" eb="309">
      <t>サイ</t>
    </rPh>
    <rPh sb="309" eb="311">
      <t>ショウカン</t>
    </rPh>
    <rPh sb="311" eb="312">
      <t>キン</t>
    </rPh>
    <rPh sb="316" eb="317">
      <t>オオ</t>
    </rPh>
    <rPh sb="321" eb="323">
      <t>ゲンイン</t>
    </rPh>
    <rPh sb="327" eb="330">
      <t>ショウカンキン</t>
    </rPh>
    <rPh sb="331" eb="334">
      <t>レイワニ</t>
    </rPh>
    <rPh sb="334" eb="336">
      <t>ネンド</t>
    </rPh>
    <rPh sb="340" eb="342">
      <t>ヨテイ</t>
    </rPh>
    <rPh sb="349" eb="351">
      <t>トウタツ</t>
    </rPh>
    <rPh sb="353" eb="355">
      <t>ソウトウ</t>
    </rPh>
    <rPh sb="355" eb="357">
      <t>キカン</t>
    </rPh>
    <rPh sb="358" eb="360">
      <t>ヒツヨウ</t>
    </rPh>
    <rPh sb="553" eb="555">
      <t>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</si>
</sst>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620-4DF0-9CB9-9B8437B4FA2E}"/>
            </c:ext>
          </c:extLst>
        </c:ser>
        <c:dLbls>
          <c:showLegendKey val="0"/>
          <c:showVal val="0"/>
          <c:showCatName val="0"/>
          <c:showSerName val="0"/>
          <c:showPercent val="0"/>
          <c:showBubbleSize val="0"/>
        </c:dLbls>
        <c:gapWidth val="150"/>
        <c:axId val="173776896"/>
        <c:axId val="17377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0.1</c:v>
                </c:pt>
              </c:numCache>
            </c:numRef>
          </c:val>
          <c:smooth val="0"/>
          <c:extLst xmlns:c16r2="http://schemas.microsoft.com/office/drawing/2015/06/chart">
            <c:ext xmlns:c16="http://schemas.microsoft.com/office/drawing/2014/chart" uri="{C3380CC4-5D6E-409C-BE32-E72D297353CC}">
              <c16:uniqueId val="{00000001-1620-4DF0-9CB9-9B8437B4FA2E}"/>
            </c:ext>
          </c:extLst>
        </c:ser>
        <c:dLbls>
          <c:showLegendKey val="0"/>
          <c:showVal val="0"/>
          <c:showCatName val="0"/>
          <c:showSerName val="0"/>
          <c:showPercent val="0"/>
          <c:showBubbleSize val="0"/>
        </c:dLbls>
        <c:marker val="1"/>
        <c:smooth val="0"/>
        <c:axId val="173776896"/>
        <c:axId val="173778816"/>
      </c:lineChart>
      <c:dateAx>
        <c:axId val="173776896"/>
        <c:scaling>
          <c:orientation val="minMax"/>
        </c:scaling>
        <c:delete val="1"/>
        <c:axPos val="b"/>
        <c:numFmt formatCode="ge" sourceLinked="1"/>
        <c:majorTickMark val="none"/>
        <c:minorTickMark val="none"/>
        <c:tickLblPos val="none"/>
        <c:crossAx val="173778816"/>
        <c:crosses val="autoZero"/>
        <c:auto val="1"/>
        <c:lblOffset val="100"/>
        <c:baseTimeUnit val="years"/>
      </c:dateAx>
      <c:valAx>
        <c:axId val="1737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39.14</c:v>
                </c:pt>
                <c:pt idx="4">
                  <c:v>39.130000000000003</c:v>
                </c:pt>
              </c:numCache>
            </c:numRef>
          </c:val>
          <c:extLst xmlns:c16r2="http://schemas.microsoft.com/office/drawing/2015/06/chart">
            <c:ext xmlns:c16="http://schemas.microsoft.com/office/drawing/2014/chart" uri="{C3380CC4-5D6E-409C-BE32-E72D297353CC}">
              <c16:uniqueId val="{00000000-50D9-4B26-BA84-723E78AAD4A0}"/>
            </c:ext>
          </c:extLst>
        </c:ser>
        <c:dLbls>
          <c:showLegendKey val="0"/>
          <c:showVal val="0"/>
          <c:showCatName val="0"/>
          <c:showSerName val="0"/>
          <c:showPercent val="0"/>
          <c:showBubbleSize val="0"/>
        </c:dLbls>
        <c:gapWidth val="150"/>
        <c:axId val="213241856"/>
        <c:axId val="21324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50D9-4B26-BA84-723E78AAD4A0}"/>
            </c:ext>
          </c:extLst>
        </c:ser>
        <c:dLbls>
          <c:showLegendKey val="0"/>
          <c:showVal val="0"/>
          <c:showCatName val="0"/>
          <c:showSerName val="0"/>
          <c:showPercent val="0"/>
          <c:showBubbleSize val="0"/>
        </c:dLbls>
        <c:marker val="1"/>
        <c:smooth val="0"/>
        <c:axId val="213241856"/>
        <c:axId val="213243776"/>
      </c:lineChart>
      <c:dateAx>
        <c:axId val="213241856"/>
        <c:scaling>
          <c:orientation val="minMax"/>
        </c:scaling>
        <c:delete val="1"/>
        <c:axPos val="b"/>
        <c:numFmt formatCode="ge" sourceLinked="1"/>
        <c:majorTickMark val="none"/>
        <c:minorTickMark val="none"/>
        <c:tickLblPos val="none"/>
        <c:crossAx val="213243776"/>
        <c:crosses val="autoZero"/>
        <c:auto val="1"/>
        <c:lblOffset val="100"/>
        <c:baseTimeUnit val="years"/>
      </c:dateAx>
      <c:valAx>
        <c:axId val="21324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93.99</c:v>
                </c:pt>
                <c:pt idx="4">
                  <c:v>94.13</c:v>
                </c:pt>
              </c:numCache>
            </c:numRef>
          </c:val>
          <c:extLst xmlns:c16r2="http://schemas.microsoft.com/office/drawing/2015/06/chart">
            <c:ext xmlns:c16="http://schemas.microsoft.com/office/drawing/2014/chart" uri="{C3380CC4-5D6E-409C-BE32-E72D297353CC}">
              <c16:uniqueId val="{00000000-F66B-4FEE-B588-DA9BC16D4939}"/>
            </c:ext>
          </c:extLst>
        </c:ser>
        <c:dLbls>
          <c:showLegendKey val="0"/>
          <c:showVal val="0"/>
          <c:showCatName val="0"/>
          <c:showSerName val="0"/>
          <c:showPercent val="0"/>
          <c:showBubbleSize val="0"/>
        </c:dLbls>
        <c:gapWidth val="150"/>
        <c:axId val="213283200"/>
        <c:axId val="21328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92.3</c:v>
                </c:pt>
                <c:pt idx="4">
                  <c:v>92.55</c:v>
                </c:pt>
              </c:numCache>
            </c:numRef>
          </c:val>
          <c:smooth val="0"/>
          <c:extLst xmlns:c16r2="http://schemas.microsoft.com/office/drawing/2015/06/chart">
            <c:ext xmlns:c16="http://schemas.microsoft.com/office/drawing/2014/chart" uri="{C3380CC4-5D6E-409C-BE32-E72D297353CC}">
              <c16:uniqueId val="{00000001-F66B-4FEE-B588-DA9BC16D4939}"/>
            </c:ext>
          </c:extLst>
        </c:ser>
        <c:dLbls>
          <c:showLegendKey val="0"/>
          <c:showVal val="0"/>
          <c:showCatName val="0"/>
          <c:showSerName val="0"/>
          <c:showPercent val="0"/>
          <c:showBubbleSize val="0"/>
        </c:dLbls>
        <c:marker val="1"/>
        <c:smooth val="0"/>
        <c:axId val="213283200"/>
        <c:axId val="213285120"/>
      </c:lineChart>
      <c:dateAx>
        <c:axId val="213283200"/>
        <c:scaling>
          <c:orientation val="minMax"/>
        </c:scaling>
        <c:delete val="1"/>
        <c:axPos val="b"/>
        <c:numFmt formatCode="ge" sourceLinked="1"/>
        <c:majorTickMark val="none"/>
        <c:minorTickMark val="none"/>
        <c:tickLblPos val="none"/>
        <c:crossAx val="213285120"/>
        <c:crosses val="autoZero"/>
        <c:auto val="1"/>
        <c:lblOffset val="100"/>
        <c:baseTimeUnit val="years"/>
      </c:dateAx>
      <c:valAx>
        <c:axId val="21328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100.45</c:v>
                </c:pt>
                <c:pt idx="4">
                  <c:v>98.67</c:v>
                </c:pt>
              </c:numCache>
            </c:numRef>
          </c:val>
          <c:extLst xmlns:c16r2="http://schemas.microsoft.com/office/drawing/2015/06/chart">
            <c:ext xmlns:c16="http://schemas.microsoft.com/office/drawing/2014/chart" uri="{C3380CC4-5D6E-409C-BE32-E72D297353CC}">
              <c16:uniqueId val="{00000000-35F0-4961-A1F4-D821C823B44E}"/>
            </c:ext>
          </c:extLst>
        </c:ser>
        <c:dLbls>
          <c:showLegendKey val="0"/>
          <c:showVal val="0"/>
          <c:showCatName val="0"/>
          <c:showSerName val="0"/>
          <c:showPercent val="0"/>
          <c:showBubbleSize val="0"/>
        </c:dLbls>
        <c:gapWidth val="150"/>
        <c:axId val="173674880"/>
        <c:axId val="17367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108.03</c:v>
                </c:pt>
                <c:pt idx="4">
                  <c:v>106.9</c:v>
                </c:pt>
              </c:numCache>
            </c:numRef>
          </c:val>
          <c:smooth val="0"/>
          <c:extLst xmlns:c16r2="http://schemas.microsoft.com/office/drawing/2015/06/chart">
            <c:ext xmlns:c16="http://schemas.microsoft.com/office/drawing/2014/chart" uri="{C3380CC4-5D6E-409C-BE32-E72D297353CC}">
              <c16:uniqueId val="{00000001-35F0-4961-A1F4-D821C823B44E}"/>
            </c:ext>
          </c:extLst>
        </c:ser>
        <c:dLbls>
          <c:showLegendKey val="0"/>
          <c:showVal val="0"/>
          <c:showCatName val="0"/>
          <c:showSerName val="0"/>
          <c:showPercent val="0"/>
          <c:showBubbleSize val="0"/>
        </c:dLbls>
        <c:marker val="1"/>
        <c:smooth val="0"/>
        <c:axId val="173674880"/>
        <c:axId val="173676800"/>
      </c:lineChart>
      <c:dateAx>
        <c:axId val="173674880"/>
        <c:scaling>
          <c:orientation val="minMax"/>
        </c:scaling>
        <c:delete val="1"/>
        <c:axPos val="b"/>
        <c:numFmt formatCode="ge" sourceLinked="1"/>
        <c:majorTickMark val="none"/>
        <c:minorTickMark val="none"/>
        <c:tickLblPos val="none"/>
        <c:crossAx val="173676800"/>
        <c:crosses val="autoZero"/>
        <c:auto val="1"/>
        <c:lblOffset val="100"/>
        <c:baseTimeUnit val="years"/>
      </c:dateAx>
      <c:valAx>
        <c:axId val="17367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2.96</c:v>
                </c:pt>
                <c:pt idx="4">
                  <c:v>5.88</c:v>
                </c:pt>
              </c:numCache>
            </c:numRef>
          </c:val>
          <c:extLst xmlns:c16r2="http://schemas.microsoft.com/office/drawing/2015/06/chart">
            <c:ext xmlns:c16="http://schemas.microsoft.com/office/drawing/2014/chart" uri="{C3380CC4-5D6E-409C-BE32-E72D297353CC}">
              <c16:uniqueId val="{00000000-8EA3-4668-9A52-1EF54D5F24F7}"/>
            </c:ext>
          </c:extLst>
        </c:ser>
        <c:dLbls>
          <c:showLegendKey val="0"/>
          <c:showVal val="0"/>
          <c:showCatName val="0"/>
          <c:showSerName val="0"/>
          <c:showPercent val="0"/>
          <c:showBubbleSize val="0"/>
        </c:dLbls>
        <c:gapWidth val="150"/>
        <c:axId val="173712128"/>
        <c:axId val="17371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25.61</c:v>
                </c:pt>
                <c:pt idx="4">
                  <c:v>26.13</c:v>
                </c:pt>
              </c:numCache>
            </c:numRef>
          </c:val>
          <c:smooth val="0"/>
          <c:extLst xmlns:c16r2="http://schemas.microsoft.com/office/drawing/2015/06/chart">
            <c:ext xmlns:c16="http://schemas.microsoft.com/office/drawing/2014/chart" uri="{C3380CC4-5D6E-409C-BE32-E72D297353CC}">
              <c16:uniqueId val="{00000001-8EA3-4668-9A52-1EF54D5F24F7}"/>
            </c:ext>
          </c:extLst>
        </c:ser>
        <c:dLbls>
          <c:showLegendKey val="0"/>
          <c:showVal val="0"/>
          <c:showCatName val="0"/>
          <c:showSerName val="0"/>
          <c:showPercent val="0"/>
          <c:showBubbleSize val="0"/>
        </c:dLbls>
        <c:marker val="1"/>
        <c:smooth val="0"/>
        <c:axId val="173712128"/>
        <c:axId val="173714048"/>
      </c:lineChart>
      <c:dateAx>
        <c:axId val="173712128"/>
        <c:scaling>
          <c:orientation val="minMax"/>
        </c:scaling>
        <c:delete val="1"/>
        <c:axPos val="b"/>
        <c:numFmt formatCode="ge" sourceLinked="1"/>
        <c:majorTickMark val="none"/>
        <c:minorTickMark val="none"/>
        <c:tickLblPos val="none"/>
        <c:crossAx val="173714048"/>
        <c:crosses val="autoZero"/>
        <c:auto val="1"/>
        <c:lblOffset val="100"/>
        <c:baseTimeUnit val="years"/>
      </c:dateAx>
      <c:valAx>
        <c:axId val="1737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FB1-4A57-AB9C-E0CCE3CB6150}"/>
            </c:ext>
          </c:extLst>
        </c:ser>
        <c:dLbls>
          <c:showLegendKey val="0"/>
          <c:showVal val="0"/>
          <c:showCatName val="0"/>
          <c:showSerName val="0"/>
          <c:showPercent val="0"/>
          <c:showBubbleSize val="0"/>
        </c:dLbls>
        <c:gapWidth val="150"/>
        <c:axId val="177284224"/>
        <c:axId val="17728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1.07</c:v>
                </c:pt>
                <c:pt idx="4">
                  <c:v>1.03</c:v>
                </c:pt>
              </c:numCache>
            </c:numRef>
          </c:val>
          <c:smooth val="0"/>
          <c:extLst xmlns:c16r2="http://schemas.microsoft.com/office/drawing/2015/06/chart">
            <c:ext xmlns:c16="http://schemas.microsoft.com/office/drawing/2014/chart" uri="{C3380CC4-5D6E-409C-BE32-E72D297353CC}">
              <c16:uniqueId val="{00000001-3FB1-4A57-AB9C-E0CCE3CB6150}"/>
            </c:ext>
          </c:extLst>
        </c:ser>
        <c:dLbls>
          <c:showLegendKey val="0"/>
          <c:showVal val="0"/>
          <c:showCatName val="0"/>
          <c:showSerName val="0"/>
          <c:showPercent val="0"/>
          <c:showBubbleSize val="0"/>
        </c:dLbls>
        <c:marker val="1"/>
        <c:smooth val="0"/>
        <c:axId val="177284224"/>
        <c:axId val="177286144"/>
      </c:lineChart>
      <c:dateAx>
        <c:axId val="177284224"/>
        <c:scaling>
          <c:orientation val="minMax"/>
        </c:scaling>
        <c:delete val="1"/>
        <c:axPos val="b"/>
        <c:numFmt formatCode="ge" sourceLinked="1"/>
        <c:majorTickMark val="none"/>
        <c:minorTickMark val="none"/>
        <c:tickLblPos val="none"/>
        <c:crossAx val="177286144"/>
        <c:crosses val="autoZero"/>
        <c:auto val="1"/>
        <c:lblOffset val="100"/>
        <c:baseTimeUnit val="years"/>
      </c:dateAx>
      <c:valAx>
        <c:axId val="17728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28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c:v>3.53</c:v>
                </c:pt>
              </c:numCache>
            </c:numRef>
          </c:val>
          <c:extLst xmlns:c16r2="http://schemas.microsoft.com/office/drawing/2015/06/chart">
            <c:ext xmlns:c16="http://schemas.microsoft.com/office/drawing/2014/chart" uri="{C3380CC4-5D6E-409C-BE32-E72D297353CC}">
              <c16:uniqueId val="{00000000-6C75-40DE-91AD-DE0DCD2556ED}"/>
            </c:ext>
          </c:extLst>
        </c:ser>
        <c:dLbls>
          <c:showLegendKey val="0"/>
          <c:showVal val="0"/>
          <c:showCatName val="0"/>
          <c:showSerName val="0"/>
          <c:showPercent val="0"/>
          <c:showBubbleSize val="0"/>
        </c:dLbls>
        <c:gapWidth val="150"/>
        <c:axId val="177330048"/>
        <c:axId val="20532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13.55</c:v>
                </c:pt>
                <c:pt idx="4">
                  <c:v>9.06</c:v>
                </c:pt>
              </c:numCache>
            </c:numRef>
          </c:val>
          <c:smooth val="0"/>
          <c:extLst xmlns:c16r2="http://schemas.microsoft.com/office/drawing/2015/06/chart">
            <c:ext xmlns:c16="http://schemas.microsoft.com/office/drawing/2014/chart" uri="{C3380CC4-5D6E-409C-BE32-E72D297353CC}">
              <c16:uniqueId val="{00000001-6C75-40DE-91AD-DE0DCD2556ED}"/>
            </c:ext>
          </c:extLst>
        </c:ser>
        <c:dLbls>
          <c:showLegendKey val="0"/>
          <c:showVal val="0"/>
          <c:showCatName val="0"/>
          <c:showSerName val="0"/>
          <c:showPercent val="0"/>
          <c:showBubbleSize val="0"/>
        </c:dLbls>
        <c:marker val="1"/>
        <c:smooth val="0"/>
        <c:axId val="177330048"/>
        <c:axId val="205324288"/>
      </c:lineChart>
      <c:dateAx>
        <c:axId val="177330048"/>
        <c:scaling>
          <c:orientation val="minMax"/>
        </c:scaling>
        <c:delete val="1"/>
        <c:axPos val="b"/>
        <c:numFmt formatCode="ge" sourceLinked="1"/>
        <c:majorTickMark val="none"/>
        <c:minorTickMark val="none"/>
        <c:tickLblPos val="none"/>
        <c:crossAx val="205324288"/>
        <c:crosses val="autoZero"/>
        <c:auto val="1"/>
        <c:lblOffset val="100"/>
        <c:baseTimeUnit val="years"/>
      </c:dateAx>
      <c:valAx>
        <c:axId val="2053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3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31.86</c:v>
                </c:pt>
                <c:pt idx="4">
                  <c:v>31.59</c:v>
                </c:pt>
              </c:numCache>
            </c:numRef>
          </c:val>
          <c:extLst xmlns:c16r2="http://schemas.microsoft.com/office/drawing/2015/06/chart">
            <c:ext xmlns:c16="http://schemas.microsoft.com/office/drawing/2014/chart" uri="{C3380CC4-5D6E-409C-BE32-E72D297353CC}">
              <c16:uniqueId val="{00000000-A340-44A6-9B61-DF4EB87B42EF}"/>
            </c:ext>
          </c:extLst>
        </c:ser>
        <c:dLbls>
          <c:showLegendKey val="0"/>
          <c:showVal val="0"/>
          <c:showCatName val="0"/>
          <c:showSerName val="0"/>
          <c:showPercent val="0"/>
          <c:showBubbleSize val="0"/>
        </c:dLbls>
        <c:gapWidth val="150"/>
        <c:axId val="205351168"/>
        <c:axId val="20536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78.45</c:v>
                </c:pt>
                <c:pt idx="4">
                  <c:v>76.31</c:v>
                </c:pt>
              </c:numCache>
            </c:numRef>
          </c:val>
          <c:smooth val="0"/>
          <c:extLst xmlns:c16r2="http://schemas.microsoft.com/office/drawing/2015/06/chart">
            <c:ext xmlns:c16="http://schemas.microsoft.com/office/drawing/2014/chart" uri="{C3380CC4-5D6E-409C-BE32-E72D297353CC}">
              <c16:uniqueId val="{00000001-A340-44A6-9B61-DF4EB87B42EF}"/>
            </c:ext>
          </c:extLst>
        </c:ser>
        <c:dLbls>
          <c:showLegendKey val="0"/>
          <c:showVal val="0"/>
          <c:showCatName val="0"/>
          <c:showSerName val="0"/>
          <c:showPercent val="0"/>
          <c:showBubbleSize val="0"/>
        </c:dLbls>
        <c:marker val="1"/>
        <c:smooth val="0"/>
        <c:axId val="205351168"/>
        <c:axId val="205361536"/>
      </c:lineChart>
      <c:dateAx>
        <c:axId val="205351168"/>
        <c:scaling>
          <c:orientation val="minMax"/>
        </c:scaling>
        <c:delete val="1"/>
        <c:axPos val="b"/>
        <c:numFmt formatCode="ge" sourceLinked="1"/>
        <c:majorTickMark val="none"/>
        <c:minorTickMark val="none"/>
        <c:tickLblPos val="none"/>
        <c:crossAx val="205361536"/>
        <c:crosses val="autoZero"/>
        <c:auto val="1"/>
        <c:lblOffset val="100"/>
        <c:baseTimeUnit val="years"/>
      </c:dateAx>
      <c:valAx>
        <c:axId val="20536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440.21</c:v>
                </c:pt>
                <c:pt idx="4">
                  <c:v>378.05</c:v>
                </c:pt>
              </c:numCache>
            </c:numRef>
          </c:val>
          <c:extLst xmlns:c16r2="http://schemas.microsoft.com/office/drawing/2015/06/chart">
            <c:ext xmlns:c16="http://schemas.microsoft.com/office/drawing/2014/chart" uri="{C3380CC4-5D6E-409C-BE32-E72D297353CC}">
              <c16:uniqueId val="{00000000-67D0-4C1F-8F45-D68208EB3493}"/>
            </c:ext>
          </c:extLst>
        </c:ser>
        <c:dLbls>
          <c:showLegendKey val="0"/>
          <c:showVal val="0"/>
          <c:showCatName val="0"/>
          <c:showSerName val="0"/>
          <c:showPercent val="0"/>
          <c:showBubbleSize val="0"/>
        </c:dLbls>
        <c:gapWidth val="150"/>
        <c:axId val="205388416"/>
        <c:axId val="20539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799.41</c:v>
                </c:pt>
                <c:pt idx="4">
                  <c:v>820.36</c:v>
                </c:pt>
              </c:numCache>
            </c:numRef>
          </c:val>
          <c:smooth val="0"/>
          <c:extLst xmlns:c16r2="http://schemas.microsoft.com/office/drawing/2015/06/chart">
            <c:ext xmlns:c16="http://schemas.microsoft.com/office/drawing/2014/chart" uri="{C3380CC4-5D6E-409C-BE32-E72D297353CC}">
              <c16:uniqueId val="{00000001-67D0-4C1F-8F45-D68208EB3493}"/>
            </c:ext>
          </c:extLst>
        </c:ser>
        <c:dLbls>
          <c:showLegendKey val="0"/>
          <c:showVal val="0"/>
          <c:showCatName val="0"/>
          <c:showSerName val="0"/>
          <c:showPercent val="0"/>
          <c:showBubbleSize val="0"/>
        </c:dLbls>
        <c:marker val="1"/>
        <c:smooth val="0"/>
        <c:axId val="205388416"/>
        <c:axId val="205398784"/>
      </c:lineChart>
      <c:dateAx>
        <c:axId val="205388416"/>
        <c:scaling>
          <c:orientation val="minMax"/>
        </c:scaling>
        <c:delete val="1"/>
        <c:axPos val="b"/>
        <c:numFmt formatCode="ge" sourceLinked="1"/>
        <c:majorTickMark val="none"/>
        <c:minorTickMark val="none"/>
        <c:tickLblPos val="none"/>
        <c:crossAx val="205398784"/>
        <c:crosses val="autoZero"/>
        <c:auto val="1"/>
        <c:lblOffset val="100"/>
        <c:baseTimeUnit val="years"/>
      </c:dateAx>
      <c:valAx>
        <c:axId val="2053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83.43</c:v>
                </c:pt>
                <c:pt idx="4">
                  <c:v>83.47</c:v>
                </c:pt>
              </c:numCache>
            </c:numRef>
          </c:val>
          <c:extLst xmlns:c16r2="http://schemas.microsoft.com/office/drawing/2015/06/chart">
            <c:ext xmlns:c16="http://schemas.microsoft.com/office/drawing/2014/chart" uri="{C3380CC4-5D6E-409C-BE32-E72D297353CC}">
              <c16:uniqueId val="{00000000-BBEE-40D5-BC04-1457652932FE}"/>
            </c:ext>
          </c:extLst>
        </c:ser>
        <c:dLbls>
          <c:showLegendKey val="0"/>
          <c:showVal val="0"/>
          <c:showCatName val="0"/>
          <c:showSerName val="0"/>
          <c:showPercent val="0"/>
          <c:showBubbleSize val="0"/>
        </c:dLbls>
        <c:gapWidth val="150"/>
        <c:axId val="205421568"/>
        <c:axId val="20542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96.54</c:v>
                </c:pt>
                <c:pt idx="4">
                  <c:v>95.4</c:v>
                </c:pt>
              </c:numCache>
            </c:numRef>
          </c:val>
          <c:smooth val="0"/>
          <c:extLst xmlns:c16r2="http://schemas.microsoft.com/office/drawing/2015/06/chart">
            <c:ext xmlns:c16="http://schemas.microsoft.com/office/drawing/2014/chart" uri="{C3380CC4-5D6E-409C-BE32-E72D297353CC}">
              <c16:uniqueId val="{00000001-BBEE-40D5-BC04-1457652932FE}"/>
            </c:ext>
          </c:extLst>
        </c:ser>
        <c:dLbls>
          <c:showLegendKey val="0"/>
          <c:showVal val="0"/>
          <c:showCatName val="0"/>
          <c:showSerName val="0"/>
          <c:showPercent val="0"/>
          <c:showBubbleSize val="0"/>
        </c:dLbls>
        <c:marker val="1"/>
        <c:smooth val="0"/>
        <c:axId val="205421568"/>
        <c:axId val="205427840"/>
      </c:lineChart>
      <c:dateAx>
        <c:axId val="205421568"/>
        <c:scaling>
          <c:orientation val="minMax"/>
        </c:scaling>
        <c:delete val="1"/>
        <c:axPos val="b"/>
        <c:numFmt formatCode="ge" sourceLinked="1"/>
        <c:majorTickMark val="none"/>
        <c:minorTickMark val="none"/>
        <c:tickLblPos val="none"/>
        <c:crossAx val="205427840"/>
        <c:crosses val="autoZero"/>
        <c:auto val="1"/>
        <c:lblOffset val="100"/>
        <c:baseTimeUnit val="years"/>
      </c:dateAx>
      <c:valAx>
        <c:axId val="2054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150</c:v>
                </c:pt>
                <c:pt idx="4">
                  <c:v>150</c:v>
                </c:pt>
              </c:numCache>
            </c:numRef>
          </c:val>
          <c:extLst xmlns:c16r2="http://schemas.microsoft.com/office/drawing/2015/06/chart">
            <c:ext xmlns:c16="http://schemas.microsoft.com/office/drawing/2014/chart" uri="{C3380CC4-5D6E-409C-BE32-E72D297353CC}">
              <c16:uniqueId val="{00000000-BF1C-41B8-8AF5-9FEBABBE9431}"/>
            </c:ext>
          </c:extLst>
        </c:ser>
        <c:dLbls>
          <c:showLegendKey val="0"/>
          <c:showVal val="0"/>
          <c:showCatName val="0"/>
          <c:showSerName val="0"/>
          <c:showPercent val="0"/>
          <c:showBubbleSize val="0"/>
        </c:dLbls>
        <c:gapWidth val="150"/>
        <c:axId val="213200256"/>
        <c:axId val="21320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BF1C-41B8-8AF5-9FEBABBE9431}"/>
            </c:ext>
          </c:extLst>
        </c:ser>
        <c:dLbls>
          <c:showLegendKey val="0"/>
          <c:showVal val="0"/>
          <c:showCatName val="0"/>
          <c:showSerName val="0"/>
          <c:showPercent val="0"/>
          <c:showBubbleSize val="0"/>
        </c:dLbls>
        <c:marker val="1"/>
        <c:smooth val="0"/>
        <c:axId val="213200256"/>
        <c:axId val="213206528"/>
      </c:lineChart>
      <c:dateAx>
        <c:axId val="213200256"/>
        <c:scaling>
          <c:orientation val="minMax"/>
        </c:scaling>
        <c:delete val="1"/>
        <c:axPos val="b"/>
        <c:numFmt formatCode="ge" sourceLinked="1"/>
        <c:majorTickMark val="none"/>
        <c:minorTickMark val="none"/>
        <c:tickLblPos val="none"/>
        <c:crossAx val="213206528"/>
        <c:crosses val="autoZero"/>
        <c:auto val="1"/>
        <c:lblOffset val="100"/>
        <c:baseTimeUnit val="years"/>
      </c:dateAx>
      <c:valAx>
        <c:axId val="2132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木津川市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77188</v>
      </c>
      <c r="AM8" s="50"/>
      <c r="AN8" s="50"/>
      <c r="AO8" s="50"/>
      <c r="AP8" s="50"/>
      <c r="AQ8" s="50"/>
      <c r="AR8" s="50"/>
      <c r="AS8" s="50"/>
      <c r="AT8" s="45">
        <f>データ!T6</f>
        <v>85.13</v>
      </c>
      <c r="AU8" s="45"/>
      <c r="AV8" s="45"/>
      <c r="AW8" s="45"/>
      <c r="AX8" s="45"/>
      <c r="AY8" s="45"/>
      <c r="AZ8" s="45"/>
      <c r="BA8" s="45"/>
      <c r="BB8" s="45">
        <f>データ!U6</f>
        <v>906.71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77.069999999999993</v>
      </c>
      <c r="J10" s="45"/>
      <c r="K10" s="45"/>
      <c r="L10" s="45"/>
      <c r="M10" s="45"/>
      <c r="N10" s="45"/>
      <c r="O10" s="45"/>
      <c r="P10" s="45">
        <f>データ!P6</f>
        <v>92.78</v>
      </c>
      <c r="Q10" s="45"/>
      <c r="R10" s="45"/>
      <c r="S10" s="45"/>
      <c r="T10" s="45"/>
      <c r="U10" s="45"/>
      <c r="V10" s="45"/>
      <c r="W10" s="45">
        <f>データ!Q6</f>
        <v>95.39</v>
      </c>
      <c r="X10" s="45"/>
      <c r="Y10" s="45"/>
      <c r="Z10" s="45"/>
      <c r="AA10" s="45"/>
      <c r="AB10" s="45"/>
      <c r="AC10" s="45"/>
      <c r="AD10" s="50">
        <f>データ!R6</f>
        <v>2484</v>
      </c>
      <c r="AE10" s="50"/>
      <c r="AF10" s="50"/>
      <c r="AG10" s="50"/>
      <c r="AH10" s="50"/>
      <c r="AI10" s="50"/>
      <c r="AJ10" s="50"/>
      <c r="AK10" s="2"/>
      <c r="AL10" s="50">
        <f>データ!V6</f>
        <v>71936</v>
      </c>
      <c r="AM10" s="50"/>
      <c r="AN10" s="50"/>
      <c r="AO10" s="50"/>
      <c r="AP10" s="50"/>
      <c r="AQ10" s="50"/>
      <c r="AR10" s="50"/>
      <c r="AS10" s="50"/>
      <c r="AT10" s="45">
        <f>データ!W6</f>
        <v>15.27</v>
      </c>
      <c r="AU10" s="45"/>
      <c r="AV10" s="45"/>
      <c r="AW10" s="45"/>
      <c r="AX10" s="45"/>
      <c r="AY10" s="45"/>
      <c r="AZ10" s="45"/>
      <c r="BA10" s="45"/>
      <c r="BB10" s="45">
        <f>データ!X6</f>
        <v>4710.9399999999996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107</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ZSLhxSKHhf0Is8AcXJNWaoKuee/WN9cYR8PCdwAQd4WPOZPyrxyTV+EtRpoDc3SbG+G+EAKDp4+HEdooUyZYbA==" saltValue="oD8wcil4THFoTIKokTWbt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262145</v>
      </c>
      <c r="D6" s="33">
        <f t="shared" si="3"/>
        <v>46</v>
      </c>
      <c r="E6" s="33">
        <f t="shared" si="3"/>
        <v>17</v>
      </c>
      <c r="F6" s="33">
        <f t="shared" si="3"/>
        <v>1</v>
      </c>
      <c r="G6" s="33">
        <f t="shared" si="3"/>
        <v>0</v>
      </c>
      <c r="H6" s="33" t="str">
        <f t="shared" si="3"/>
        <v>京都府　木津川市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77.069999999999993</v>
      </c>
      <c r="P6" s="34">
        <f t="shared" si="3"/>
        <v>92.78</v>
      </c>
      <c r="Q6" s="34">
        <f t="shared" si="3"/>
        <v>95.39</v>
      </c>
      <c r="R6" s="34">
        <f t="shared" si="3"/>
        <v>2484</v>
      </c>
      <c r="S6" s="34">
        <f t="shared" si="3"/>
        <v>77188</v>
      </c>
      <c r="T6" s="34">
        <f t="shared" si="3"/>
        <v>85.13</v>
      </c>
      <c r="U6" s="34">
        <f t="shared" si="3"/>
        <v>906.71</v>
      </c>
      <c r="V6" s="34">
        <f t="shared" si="3"/>
        <v>71936</v>
      </c>
      <c r="W6" s="34">
        <f t="shared" si="3"/>
        <v>15.27</v>
      </c>
      <c r="X6" s="34">
        <f t="shared" si="3"/>
        <v>4710.9399999999996</v>
      </c>
      <c r="Y6" s="35" t="str">
        <f>IF(Y7="",NA(),Y7)</f>
        <v>-</v>
      </c>
      <c r="Z6" s="35" t="str">
        <f t="shared" ref="Z6:AH6" si="4">IF(Z7="",NA(),Z7)</f>
        <v>-</v>
      </c>
      <c r="AA6" s="35" t="str">
        <f t="shared" si="4"/>
        <v>-</v>
      </c>
      <c r="AB6" s="35">
        <f t="shared" si="4"/>
        <v>100.45</v>
      </c>
      <c r="AC6" s="35">
        <f t="shared" si="4"/>
        <v>98.67</v>
      </c>
      <c r="AD6" s="35" t="str">
        <f t="shared" si="4"/>
        <v>-</v>
      </c>
      <c r="AE6" s="35" t="str">
        <f t="shared" si="4"/>
        <v>-</v>
      </c>
      <c r="AF6" s="35" t="str">
        <f t="shared" si="4"/>
        <v>-</v>
      </c>
      <c r="AG6" s="35">
        <f t="shared" si="4"/>
        <v>108.03</v>
      </c>
      <c r="AH6" s="35">
        <f t="shared" si="4"/>
        <v>106.9</v>
      </c>
      <c r="AI6" s="34" t="str">
        <f>IF(AI7="","",IF(AI7="-","【-】","【"&amp;SUBSTITUTE(TEXT(AI7,"#,##0.00"),"-","△")&amp;"】"))</f>
        <v>【108.69】</v>
      </c>
      <c r="AJ6" s="35" t="str">
        <f>IF(AJ7="",NA(),AJ7)</f>
        <v>-</v>
      </c>
      <c r="AK6" s="35" t="str">
        <f t="shared" ref="AK6:AS6" si="5">IF(AK7="",NA(),AK7)</f>
        <v>-</v>
      </c>
      <c r="AL6" s="35" t="str">
        <f t="shared" si="5"/>
        <v>-</v>
      </c>
      <c r="AM6" s="34">
        <f t="shared" si="5"/>
        <v>0</v>
      </c>
      <c r="AN6" s="35">
        <f t="shared" si="5"/>
        <v>3.53</v>
      </c>
      <c r="AO6" s="35" t="str">
        <f t="shared" si="5"/>
        <v>-</v>
      </c>
      <c r="AP6" s="35" t="str">
        <f t="shared" si="5"/>
        <v>-</v>
      </c>
      <c r="AQ6" s="35" t="str">
        <f t="shared" si="5"/>
        <v>-</v>
      </c>
      <c r="AR6" s="35">
        <f t="shared" si="5"/>
        <v>13.55</v>
      </c>
      <c r="AS6" s="35">
        <f t="shared" si="5"/>
        <v>9.06</v>
      </c>
      <c r="AT6" s="34" t="str">
        <f>IF(AT7="","",IF(AT7="-","【-】","【"&amp;SUBSTITUTE(TEXT(AT7,"#,##0.00"),"-","△")&amp;"】"))</f>
        <v>【3.28】</v>
      </c>
      <c r="AU6" s="35" t="str">
        <f>IF(AU7="",NA(),AU7)</f>
        <v>-</v>
      </c>
      <c r="AV6" s="35" t="str">
        <f t="shared" ref="AV6:BD6" si="6">IF(AV7="",NA(),AV7)</f>
        <v>-</v>
      </c>
      <c r="AW6" s="35" t="str">
        <f t="shared" si="6"/>
        <v>-</v>
      </c>
      <c r="AX6" s="35">
        <f t="shared" si="6"/>
        <v>31.86</v>
      </c>
      <c r="AY6" s="35">
        <f t="shared" si="6"/>
        <v>31.59</v>
      </c>
      <c r="AZ6" s="35" t="str">
        <f t="shared" si="6"/>
        <v>-</v>
      </c>
      <c r="BA6" s="35" t="str">
        <f t="shared" si="6"/>
        <v>-</v>
      </c>
      <c r="BB6" s="35" t="str">
        <f t="shared" si="6"/>
        <v>-</v>
      </c>
      <c r="BC6" s="35">
        <f t="shared" si="6"/>
        <v>78.45</v>
      </c>
      <c r="BD6" s="35">
        <f t="shared" si="6"/>
        <v>76.31</v>
      </c>
      <c r="BE6" s="34" t="str">
        <f>IF(BE7="","",IF(BE7="-","【-】","【"&amp;SUBSTITUTE(TEXT(BE7,"#,##0.00"),"-","△")&amp;"】"))</f>
        <v>【69.49】</v>
      </c>
      <c r="BF6" s="35" t="str">
        <f>IF(BF7="",NA(),BF7)</f>
        <v>-</v>
      </c>
      <c r="BG6" s="35" t="str">
        <f t="shared" ref="BG6:BO6" si="7">IF(BG7="",NA(),BG7)</f>
        <v>-</v>
      </c>
      <c r="BH6" s="35" t="str">
        <f t="shared" si="7"/>
        <v>-</v>
      </c>
      <c r="BI6" s="35">
        <f t="shared" si="7"/>
        <v>440.21</v>
      </c>
      <c r="BJ6" s="35">
        <f t="shared" si="7"/>
        <v>378.05</v>
      </c>
      <c r="BK6" s="35" t="str">
        <f t="shared" si="7"/>
        <v>-</v>
      </c>
      <c r="BL6" s="35" t="str">
        <f t="shared" si="7"/>
        <v>-</v>
      </c>
      <c r="BM6" s="35" t="str">
        <f t="shared" si="7"/>
        <v>-</v>
      </c>
      <c r="BN6" s="35">
        <f t="shared" si="7"/>
        <v>799.41</v>
      </c>
      <c r="BO6" s="35">
        <f t="shared" si="7"/>
        <v>820.36</v>
      </c>
      <c r="BP6" s="34" t="str">
        <f>IF(BP7="","",IF(BP7="-","【-】","【"&amp;SUBSTITUTE(TEXT(BP7,"#,##0.00"),"-","△")&amp;"】"))</f>
        <v>【682.78】</v>
      </c>
      <c r="BQ6" s="35" t="str">
        <f>IF(BQ7="",NA(),BQ7)</f>
        <v>-</v>
      </c>
      <c r="BR6" s="35" t="str">
        <f t="shared" ref="BR6:BZ6" si="8">IF(BR7="",NA(),BR7)</f>
        <v>-</v>
      </c>
      <c r="BS6" s="35" t="str">
        <f t="shared" si="8"/>
        <v>-</v>
      </c>
      <c r="BT6" s="35">
        <f t="shared" si="8"/>
        <v>83.43</v>
      </c>
      <c r="BU6" s="35">
        <f t="shared" si="8"/>
        <v>83.47</v>
      </c>
      <c r="BV6" s="35" t="str">
        <f t="shared" si="8"/>
        <v>-</v>
      </c>
      <c r="BW6" s="35" t="str">
        <f t="shared" si="8"/>
        <v>-</v>
      </c>
      <c r="BX6" s="35" t="str">
        <f t="shared" si="8"/>
        <v>-</v>
      </c>
      <c r="BY6" s="35">
        <f t="shared" si="8"/>
        <v>96.54</v>
      </c>
      <c r="BZ6" s="35">
        <f t="shared" si="8"/>
        <v>95.4</v>
      </c>
      <c r="CA6" s="34" t="str">
        <f>IF(CA7="","",IF(CA7="-","【-】","【"&amp;SUBSTITUTE(TEXT(CA7,"#,##0.00"),"-","△")&amp;"】"))</f>
        <v>【100.91】</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162.81</v>
      </c>
      <c r="CK6" s="35">
        <f t="shared" si="9"/>
        <v>163.19999999999999</v>
      </c>
      <c r="CL6" s="34" t="str">
        <f>IF(CL7="","",IF(CL7="-","【-】","【"&amp;SUBSTITUTE(TEXT(CL7,"#,##0.00"),"-","△")&amp;"】"))</f>
        <v>【136.86】</v>
      </c>
      <c r="CM6" s="35" t="str">
        <f>IF(CM7="",NA(),CM7)</f>
        <v>-</v>
      </c>
      <c r="CN6" s="35" t="str">
        <f t="shared" ref="CN6:CV6" si="10">IF(CN7="",NA(),CN7)</f>
        <v>-</v>
      </c>
      <c r="CO6" s="35" t="str">
        <f t="shared" si="10"/>
        <v>-</v>
      </c>
      <c r="CP6" s="35">
        <f t="shared" si="10"/>
        <v>39.14</v>
      </c>
      <c r="CQ6" s="35">
        <f t="shared" si="10"/>
        <v>39.130000000000003</v>
      </c>
      <c r="CR6" s="35" t="str">
        <f t="shared" si="10"/>
        <v>-</v>
      </c>
      <c r="CS6" s="35" t="str">
        <f t="shared" si="10"/>
        <v>-</v>
      </c>
      <c r="CT6" s="35" t="str">
        <f t="shared" si="10"/>
        <v>-</v>
      </c>
      <c r="CU6" s="35">
        <f t="shared" si="10"/>
        <v>64.959999999999994</v>
      </c>
      <c r="CV6" s="35">
        <f t="shared" si="10"/>
        <v>65.040000000000006</v>
      </c>
      <c r="CW6" s="34" t="str">
        <f>IF(CW7="","",IF(CW7="-","【-】","【"&amp;SUBSTITUTE(TEXT(CW7,"#,##0.00"),"-","△")&amp;"】"))</f>
        <v>【58.98】</v>
      </c>
      <c r="CX6" s="35" t="str">
        <f>IF(CX7="",NA(),CX7)</f>
        <v>-</v>
      </c>
      <c r="CY6" s="35" t="str">
        <f t="shared" ref="CY6:DG6" si="11">IF(CY7="",NA(),CY7)</f>
        <v>-</v>
      </c>
      <c r="CZ6" s="35" t="str">
        <f t="shared" si="11"/>
        <v>-</v>
      </c>
      <c r="DA6" s="35">
        <f t="shared" si="11"/>
        <v>93.99</v>
      </c>
      <c r="DB6" s="35">
        <f t="shared" si="11"/>
        <v>94.13</v>
      </c>
      <c r="DC6" s="35" t="str">
        <f t="shared" si="11"/>
        <v>-</v>
      </c>
      <c r="DD6" s="35" t="str">
        <f t="shared" si="11"/>
        <v>-</v>
      </c>
      <c r="DE6" s="35" t="str">
        <f t="shared" si="11"/>
        <v>-</v>
      </c>
      <c r="DF6" s="35">
        <f t="shared" si="11"/>
        <v>92.3</v>
      </c>
      <c r="DG6" s="35">
        <f t="shared" si="11"/>
        <v>92.55</v>
      </c>
      <c r="DH6" s="34" t="str">
        <f>IF(DH7="","",IF(DH7="-","【-】","【"&amp;SUBSTITUTE(TEXT(DH7,"#,##0.00"),"-","△")&amp;"】"))</f>
        <v>【95.20】</v>
      </c>
      <c r="DI6" s="35" t="str">
        <f>IF(DI7="",NA(),DI7)</f>
        <v>-</v>
      </c>
      <c r="DJ6" s="35" t="str">
        <f t="shared" ref="DJ6:DR6" si="12">IF(DJ7="",NA(),DJ7)</f>
        <v>-</v>
      </c>
      <c r="DK6" s="35" t="str">
        <f t="shared" si="12"/>
        <v>-</v>
      </c>
      <c r="DL6" s="35">
        <f t="shared" si="12"/>
        <v>2.96</v>
      </c>
      <c r="DM6" s="35">
        <f t="shared" si="12"/>
        <v>5.88</v>
      </c>
      <c r="DN6" s="35" t="str">
        <f t="shared" si="12"/>
        <v>-</v>
      </c>
      <c r="DO6" s="35" t="str">
        <f t="shared" si="12"/>
        <v>-</v>
      </c>
      <c r="DP6" s="35" t="str">
        <f t="shared" si="12"/>
        <v>-</v>
      </c>
      <c r="DQ6" s="35">
        <f t="shared" si="12"/>
        <v>25.61</v>
      </c>
      <c r="DR6" s="35">
        <f t="shared" si="12"/>
        <v>26.13</v>
      </c>
      <c r="DS6" s="34" t="str">
        <f>IF(DS7="","",IF(DS7="-","【-】","【"&amp;SUBSTITUTE(TEXT(DS7,"#,##0.00"),"-","△")&amp;"】"))</f>
        <v>【38.60】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1.07</v>
      </c>
      <c r="EC6" s="35">
        <f t="shared" si="13"/>
        <v>1.03</v>
      </c>
      <c r="ED6" s="34" t="str">
        <f>IF(ED7="","",IF(ED7="-","【-】","【"&amp;SUBSTITUTE(TEXT(ED7,"#,##0.00"),"-","△")&amp;"】"))</f>
        <v>【5.64】</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0.13</v>
      </c>
      <c r="EN6" s="35">
        <f t="shared" si="14"/>
        <v>0.1</v>
      </c>
      <c r="EO6" s="34" t="str">
        <f>IF(EO7="","",IF(EO7="-","【-】","【"&amp;SUBSTITUTE(TEXT(EO7,"#,##0.00"),"-","△")&amp;"】"))</f>
        <v>【0.23】</v>
      </c>
    </row>
    <row r="7" spans="1:148" s="36" customFormat="1" x14ac:dyDescent="0.15">
      <c r="A7" s="28"/>
      <c r="B7" s="37">
        <v>2018</v>
      </c>
      <c r="C7" s="37">
        <v>262145</v>
      </c>
      <c r="D7" s="37">
        <v>46</v>
      </c>
      <c r="E7" s="37">
        <v>17</v>
      </c>
      <c r="F7" s="37">
        <v>1</v>
      </c>
      <c r="G7" s="37">
        <v>0</v>
      </c>
      <c r="H7" s="37" t="s">
        <v>95</v>
      </c>
      <c r="I7" s="37" t="s">
        <v>96</v>
      </c>
      <c r="J7" s="37" t="s">
        <v>97</v>
      </c>
      <c r="K7" s="37" t="s">
        <v>98</v>
      </c>
      <c r="L7" s="37" t="s">
        <v>99</v>
      </c>
      <c r="M7" s="37" t="s">
        <v>100</v>
      </c>
      <c r="N7" s="38" t="s">
        <v>101</v>
      </c>
      <c r="O7" s="38">
        <v>77.069999999999993</v>
      </c>
      <c r="P7" s="38">
        <v>92.78</v>
      </c>
      <c r="Q7" s="38">
        <v>95.39</v>
      </c>
      <c r="R7" s="38">
        <v>2484</v>
      </c>
      <c r="S7" s="38">
        <v>77188</v>
      </c>
      <c r="T7" s="38">
        <v>85.13</v>
      </c>
      <c r="U7" s="38">
        <v>906.71</v>
      </c>
      <c r="V7" s="38">
        <v>71936</v>
      </c>
      <c r="W7" s="38">
        <v>15.27</v>
      </c>
      <c r="X7" s="38">
        <v>4710.9399999999996</v>
      </c>
      <c r="Y7" s="38" t="s">
        <v>101</v>
      </c>
      <c r="Z7" s="38" t="s">
        <v>101</v>
      </c>
      <c r="AA7" s="38" t="s">
        <v>101</v>
      </c>
      <c r="AB7" s="38">
        <v>100.45</v>
      </c>
      <c r="AC7" s="38">
        <v>98.67</v>
      </c>
      <c r="AD7" s="38" t="s">
        <v>101</v>
      </c>
      <c r="AE7" s="38" t="s">
        <v>101</v>
      </c>
      <c r="AF7" s="38" t="s">
        <v>101</v>
      </c>
      <c r="AG7" s="38">
        <v>108.03</v>
      </c>
      <c r="AH7" s="38">
        <v>106.9</v>
      </c>
      <c r="AI7" s="38">
        <v>108.69</v>
      </c>
      <c r="AJ7" s="38" t="s">
        <v>101</v>
      </c>
      <c r="AK7" s="38" t="s">
        <v>101</v>
      </c>
      <c r="AL7" s="38" t="s">
        <v>101</v>
      </c>
      <c r="AM7" s="38">
        <v>0</v>
      </c>
      <c r="AN7" s="38">
        <v>3.53</v>
      </c>
      <c r="AO7" s="38" t="s">
        <v>101</v>
      </c>
      <c r="AP7" s="38" t="s">
        <v>101</v>
      </c>
      <c r="AQ7" s="38" t="s">
        <v>101</v>
      </c>
      <c r="AR7" s="38">
        <v>13.55</v>
      </c>
      <c r="AS7" s="38">
        <v>9.06</v>
      </c>
      <c r="AT7" s="38">
        <v>3.28</v>
      </c>
      <c r="AU7" s="38" t="s">
        <v>101</v>
      </c>
      <c r="AV7" s="38" t="s">
        <v>101</v>
      </c>
      <c r="AW7" s="38" t="s">
        <v>101</v>
      </c>
      <c r="AX7" s="38">
        <v>31.86</v>
      </c>
      <c r="AY7" s="38">
        <v>31.59</v>
      </c>
      <c r="AZ7" s="38" t="s">
        <v>101</v>
      </c>
      <c r="BA7" s="38" t="s">
        <v>101</v>
      </c>
      <c r="BB7" s="38" t="s">
        <v>101</v>
      </c>
      <c r="BC7" s="38">
        <v>78.45</v>
      </c>
      <c r="BD7" s="38">
        <v>76.31</v>
      </c>
      <c r="BE7" s="38">
        <v>69.489999999999995</v>
      </c>
      <c r="BF7" s="38" t="s">
        <v>101</v>
      </c>
      <c r="BG7" s="38" t="s">
        <v>101</v>
      </c>
      <c r="BH7" s="38" t="s">
        <v>101</v>
      </c>
      <c r="BI7" s="38">
        <v>440.21</v>
      </c>
      <c r="BJ7" s="38">
        <v>378.05</v>
      </c>
      <c r="BK7" s="38" t="s">
        <v>101</v>
      </c>
      <c r="BL7" s="38" t="s">
        <v>101</v>
      </c>
      <c r="BM7" s="38" t="s">
        <v>101</v>
      </c>
      <c r="BN7" s="38">
        <v>799.41</v>
      </c>
      <c r="BO7" s="38">
        <v>820.36</v>
      </c>
      <c r="BP7" s="38">
        <v>682.78</v>
      </c>
      <c r="BQ7" s="38" t="s">
        <v>101</v>
      </c>
      <c r="BR7" s="38" t="s">
        <v>101</v>
      </c>
      <c r="BS7" s="38" t="s">
        <v>101</v>
      </c>
      <c r="BT7" s="38">
        <v>83.43</v>
      </c>
      <c r="BU7" s="38">
        <v>83.47</v>
      </c>
      <c r="BV7" s="38" t="s">
        <v>101</v>
      </c>
      <c r="BW7" s="38" t="s">
        <v>101</v>
      </c>
      <c r="BX7" s="38" t="s">
        <v>101</v>
      </c>
      <c r="BY7" s="38">
        <v>96.54</v>
      </c>
      <c r="BZ7" s="38">
        <v>95.4</v>
      </c>
      <c r="CA7" s="38">
        <v>100.91</v>
      </c>
      <c r="CB7" s="38" t="s">
        <v>101</v>
      </c>
      <c r="CC7" s="38" t="s">
        <v>101</v>
      </c>
      <c r="CD7" s="38" t="s">
        <v>101</v>
      </c>
      <c r="CE7" s="38">
        <v>150</v>
      </c>
      <c r="CF7" s="38">
        <v>150</v>
      </c>
      <c r="CG7" s="38" t="s">
        <v>101</v>
      </c>
      <c r="CH7" s="38" t="s">
        <v>101</v>
      </c>
      <c r="CI7" s="38" t="s">
        <v>101</v>
      </c>
      <c r="CJ7" s="38">
        <v>162.81</v>
      </c>
      <c r="CK7" s="38">
        <v>163.19999999999999</v>
      </c>
      <c r="CL7" s="38">
        <v>136.86000000000001</v>
      </c>
      <c r="CM7" s="38" t="s">
        <v>101</v>
      </c>
      <c r="CN7" s="38" t="s">
        <v>101</v>
      </c>
      <c r="CO7" s="38" t="s">
        <v>101</v>
      </c>
      <c r="CP7" s="38">
        <v>39.14</v>
      </c>
      <c r="CQ7" s="38">
        <v>39.130000000000003</v>
      </c>
      <c r="CR7" s="38" t="s">
        <v>101</v>
      </c>
      <c r="CS7" s="38" t="s">
        <v>101</v>
      </c>
      <c r="CT7" s="38" t="s">
        <v>101</v>
      </c>
      <c r="CU7" s="38">
        <v>64.959999999999994</v>
      </c>
      <c r="CV7" s="38">
        <v>65.040000000000006</v>
      </c>
      <c r="CW7" s="38">
        <v>58.98</v>
      </c>
      <c r="CX7" s="38" t="s">
        <v>101</v>
      </c>
      <c r="CY7" s="38" t="s">
        <v>101</v>
      </c>
      <c r="CZ7" s="38" t="s">
        <v>101</v>
      </c>
      <c r="DA7" s="38">
        <v>93.99</v>
      </c>
      <c r="DB7" s="38">
        <v>94.13</v>
      </c>
      <c r="DC7" s="38" t="s">
        <v>101</v>
      </c>
      <c r="DD7" s="38" t="s">
        <v>101</v>
      </c>
      <c r="DE7" s="38" t="s">
        <v>101</v>
      </c>
      <c r="DF7" s="38">
        <v>92.3</v>
      </c>
      <c r="DG7" s="38">
        <v>92.55</v>
      </c>
      <c r="DH7" s="38">
        <v>95.2</v>
      </c>
      <c r="DI7" s="38" t="s">
        <v>101</v>
      </c>
      <c r="DJ7" s="38" t="s">
        <v>101</v>
      </c>
      <c r="DK7" s="38" t="s">
        <v>101</v>
      </c>
      <c r="DL7" s="38">
        <v>2.96</v>
      </c>
      <c r="DM7" s="38">
        <v>5.88</v>
      </c>
      <c r="DN7" s="38" t="s">
        <v>101</v>
      </c>
      <c r="DO7" s="38" t="s">
        <v>101</v>
      </c>
      <c r="DP7" s="38" t="s">
        <v>101</v>
      </c>
      <c r="DQ7" s="38">
        <v>25.61</v>
      </c>
      <c r="DR7" s="38">
        <v>26.13</v>
      </c>
      <c r="DS7" s="38">
        <v>38.6</v>
      </c>
      <c r="DT7" s="38" t="s">
        <v>101</v>
      </c>
      <c r="DU7" s="38" t="s">
        <v>101</v>
      </c>
      <c r="DV7" s="38" t="s">
        <v>101</v>
      </c>
      <c r="DW7" s="38">
        <v>0</v>
      </c>
      <c r="DX7" s="38">
        <v>0</v>
      </c>
      <c r="DY7" s="38" t="s">
        <v>101</v>
      </c>
      <c r="DZ7" s="38" t="s">
        <v>101</v>
      </c>
      <c r="EA7" s="38" t="s">
        <v>101</v>
      </c>
      <c r="EB7" s="38">
        <v>1.07</v>
      </c>
      <c r="EC7" s="38">
        <v>1.03</v>
      </c>
      <c r="ED7" s="38">
        <v>5.64</v>
      </c>
      <c r="EE7" s="38" t="s">
        <v>101</v>
      </c>
      <c r="EF7" s="38" t="s">
        <v>101</v>
      </c>
      <c r="EG7" s="38" t="s">
        <v>101</v>
      </c>
      <c r="EH7" s="38">
        <v>0</v>
      </c>
      <c r="EI7" s="38">
        <v>0</v>
      </c>
      <c r="EJ7" s="38" t="s">
        <v>101</v>
      </c>
      <c r="EK7" s="38" t="s">
        <v>101</v>
      </c>
      <c r="EL7" s="38" t="s">
        <v>101</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石井　利和</dc:creator>
  <cp:lastModifiedBy> </cp:lastModifiedBy>
  <cp:lastPrinted>2020-02-04T08:25:29Z</cp:lastPrinted>
  <dcterms:created xsi:type="dcterms:W3CDTF">2020-02-03T05:03:12Z</dcterms:created>
  <dcterms:modified xsi:type="dcterms:W3CDTF">2020-02-10T08:07:01Z</dcterms:modified>
</cp:coreProperties>
</file>