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iICyVAWQ1A+dMLnwsr+Au5vEL19AOSz7EnSFd+i4IVyx6rSLkmCG5Hcv9kQdvQIxGBhay8mLch5Teb08pc6hA==" workbookSaltValue="RSWGAOfcpK1Pb7z8endOq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<sst xmlns="http://schemas.openxmlformats.org/spreadsheetml/2006/main" count="228" uniqueCount="114">
  <si>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</si>
  <si>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</si>
  <si>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</si>
  <si>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</si>
  <si>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</si>
  <si>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</si>
  <si>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</si>
  <si>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</si>
  <si>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</si>
  <si>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</si>
  <si>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</si>
  <si>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</si>
  <si>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</si>
  <si>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</si>
  <si>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</si>
  <si>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</si>
  <si>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</si>
  <si>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</si>
  <si>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</si>
  <si>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</si>
  <si>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</si>
  <si>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</si>
  <si>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</si>
  <si>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</si>
  <si>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</si>
  <si>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</si>
  <si>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</si>
  <si>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</si>
  <si>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</si>
  <si>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</si>
  <si>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</si>
  <si>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</si>
  <si>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</si>
  <si>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</si>
  <si>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</si>
  <si>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</si>
  <si>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</si>
  <si>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</si>
  <si>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</si>
  <si>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</si>
  <si>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</si>
  <si>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</si>
  <si>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</si>
  <si>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</si>
  <si>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</si>
  <si>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</si>
  <si>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</si>
  <si>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</si>
  <si>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</si>
  <si>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</si>
  <si>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</si>
  <si>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</si>
  <si>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</si>
  <si>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</si>
  <si>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</si>
  <si>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</si>
  <si>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</si>
  <si>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</si>
  <si>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</si>
  <si>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</si>
  <si>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</si>
  <si>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</si>
  <si>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</si>
  <si>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</si>
  <si>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</si>
  <si>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</si>
  <si>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</si>
  <si>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</si>
  <si>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</si>
  <si>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</si>
  <si>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</si>
  <si>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</si>
  <si>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</si>
  <si>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</si>
  <si>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</si>
  <si>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</si>
  <si>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</si>
  <si>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</si>
  <si>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</si>
  <si>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</si>
  <si>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</si>
  <si>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</si>
  <si>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</si>
  <si>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</si>
  <si>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</si>
  <si>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</si>
  <si>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</si>
  <si>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</si>
  <si>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</si>
  <si>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</si>
  <si>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</si>
  <si>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</si>
  <si>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</si>
  <si>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</si>
  <si>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</si>
  <si>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</si>
  <si>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</si>
  <si>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</si>
  <si>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</si>
  <si>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</si>
  <si>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</si>
  <si>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</si>
  <si>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</si>
  <si>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</si>
  <si>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</si>
  <si>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</si>
  <si>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</si>
  <si>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</si>
  <si>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</si>
  <si>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</si>
  <si>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</si>
  <si>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①有形固定資産減価償却率及び②管渠老朽化率については、データがないため不明であるが、電気設備、機械設備は耐用年数が過ぎているものあり、随時に修繕及び更新を行っている状況である。
③管渠修繕率は、本市においては更新の時期には至っていないためゼロである。</t>
    <phoneticPr fontId="4"/>
  </si>
  <si>
    <t>　経営の健全性・効率性は類似団体と比較すると、水洗化率は高いが他の指標は悪い。地形上の起伏が多く下水道事業には条件が不利な本市の農業集落排水にとっては必然的に経費が嵩み、厳しい財政運営を強いられる。　　　　　　　　　　　　　　　　　　　　　　　　　　　　　　　　　　　今後、使用水量が大きく増加する見込みもないため、使用料改定を視野に入れる時期に到来している。また、処理場及び管渠施設が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縮減に努め、安定した事業運営に努める必要がある。</t>
    <rPh sb="1" eb="3">
      <t>ケイエイ</t>
    </rPh>
    <phoneticPr fontId="4"/>
  </si>
  <si>
    <t>①収益的収支比率は、改善傾向にある。これは収支不足分に対する一般会計繰入金を増やしたことによるところが大きい。ただし、当該区域内の人口減少が顕著で合わせて使用料収入は毎年減少している。④企業債残高対事業費規模比率について大幅に減少しているが、これは南丹市下水道事業全体（公共下水道・特定環境保全公共下水道・農業集落排水）における将来における一般会計が負担する額の内訳を精査した結果であり、下水道事業全体としては例年と差異は無い。　
⑤経費回収率は一般会計繰入金の依存が高く50％前後で推移している。今後においても大幅な改善の要素が無い状況である
⑥汚水処理原価は減少している状況ではあるが、使用料金で維持管理費が賄えていない状況であり、依然として類似団体と比較しても高い水準にある。有収水量が人口減少に比例して下がっており、今後も状況の改善は困難である。
⑦施設利用率は、水洗化率が90％を超えているにもかかわらず40％強と低い状況である。施設は人口増加年代の事業計画に基づいて整備されているため、人口減少時代に入り施設利用率は低い。また、各家庭の機器も節水型となってきており更なる低下要因となっている。　　　　　　　　　　　　　　　　　　　　　　⑧水洗化率は、90％を超えており、類似団体平均より高くなっている。未接続世帯は残っているため、今後も加入促進が必要である。今後も一層の経費節減、事業の効率的運営に努め、未接続者への下水道加入促進、使用料徴収率の向上を図っていく必要がある。</t>
    <rPh sb="59" eb="61">
      <t>トウガイ</t>
    </rPh>
    <rPh sb="61" eb="63">
      <t>クイキ</t>
    </rPh>
    <rPh sb="63" eb="64">
      <t>ナイ</t>
    </rPh>
    <rPh sb="65" eb="67">
      <t>ジンコウ</t>
    </rPh>
    <rPh sb="67" eb="69">
      <t>ゲンショウ</t>
    </rPh>
    <rPh sb="70" eb="72">
      <t>ケンチョ</t>
    </rPh>
    <rPh sb="73" eb="74">
      <t>ア</t>
    </rPh>
    <rPh sb="77" eb="80">
      <t>シヨウリョウ</t>
    </rPh>
    <rPh sb="80" eb="82">
      <t>シュウニュウ</t>
    </rPh>
    <rPh sb="83" eb="85">
      <t>マイトシ</t>
    </rPh>
    <rPh sb="85" eb="87">
      <t>ゲンショウ</t>
    </rPh>
    <rPh sb="231" eb="233">
      <t>イゾン</t>
    </rPh>
    <rPh sb="234" eb="235">
      <t>タカ</t>
    </rPh>
    <rPh sb="239" eb="241">
      <t>ゼンゴ</t>
    </rPh>
    <rPh sb="242" eb="244">
      <t>スイイ</t>
    </rPh>
    <rPh sb="249" eb="251">
      <t>コンゴ</t>
    </rPh>
    <rPh sb="256" eb="258">
      <t>オオハバ</t>
    </rPh>
    <rPh sb="259" eb="261">
      <t>カイゼン</t>
    </rPh>
    <rPh sb="262" eb="264">
      <t>ヨウソ</t>
    </rPh>
    <rPh sb="265" eb="266">
      <t>ナ</t>
    </rPh>
    <rPh sb="267" eb="269">
      <t>ジョウキョウ</t>
    </rPh>
    <rPh sb="341" eb="343">
      <t>ユウシュウ</t>
    </rPh>
    <rPh sb="343" eb="345">
      <t>スイリョウ</t>
    </rPh>
    <rPh sb="346" eb="348">
      <t>ジンコウ</t>
    </rPh>
    <rPh sb="348" eb="350">
      <t>ゲンショウ</t>
    </rPh>
    <rPh sb="351" eb="353">
      <t>ヒレイ</t>
    </rPh>
    <rPh sb="355" eb="356">
      <t>サ</t>
    </rPh>
    <rPh sb="362" eb="364">
      <t>コンゴ</t>
    </rPh>
    <rPh sb="365" eb="367">
      <t>ジョウキョウ</t>
    </rPh>
    <rPh sb="368" eb="370">
      <t>カイゼン</t>
    </rPh>
    <rPh sb="371" eb="373">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</si>
</sst>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83-4691-BE6C-31488E7DA545}"/>
            </c:ext>
          </c:extLst>
        </c:ser>
        <c:dLbls>
          <c:showLegendKey val="0"/>
          <c:showVal val="0"/>
          <c:showCatName val="0"/>
          <c:showSerName val="0"/>
          <c:showPercent val="0"/>
          <c:showBubbleSize val="0"/>
        </c:dLbls>
        <c:gapWidth val="150"/>
        <c:axId val="103375616"/>
        <c:axId val="1033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5583-4691-BE6C-31488E7DA545}"/>
            </c:ext>
          </c:extLst>
        </c:ser>
        <c:dLbls>
          <c:showLegendKey val="0"/>
          <c:showVal val="0"/>
          <c:showCatName val="0"/>
          <c:showSerName val="0"/>
          <c:showPercent val="0"/>
          <c:showBubbleSize val="0"/>
        </c:dLbls>
        <c:marker val="1"/>
        <c:smooth val="0"/>
        <c:axId val="103375616"/>
        <c:axId val="103377536"/>
      </c:lineChart>
      <c:dateAx>
        <c:axId val="103375616"/>
        <c:scaling>
          <c:orientation val="minMax"/>
        </c:scaling>
        <c:delete val="1"/>
        <c:axPos val="b"/>
        <c:numFmt formatCode="ge" sourceLinked="1"/>
        <c:majorTickMark val="none"/>
        <c:minorTickMark val="none"/>
        <c:tickLblPos val="none"/>
        <c:crossAx val="103377536"/>
        <c:crosses val="autoZero"/>
        <c:auto val="1"/>
        <c:lblOffset val="100"/>
        <c:baseTimeUnit val="years"/>
      </c:dateAx>
      <c:valAx>
        <c:axId val="1033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51.93</c:v>
                </c:pt>
                <c:pt idx="1">
                  <c:v>42.45</c:v>
                </c:pt>
                <c:pt idx="2">
                  <c:v>42.45</c:v>
                </c:pt>
                <c:pt idx="3">
                  <c:v>43.34</c:v>
                </c:pt>
                <c:pt idx="4">
                  <c:v>46.03</c:v>
                </c:pt>
              </c:numCache>
            </c:numRef>
          </c:val>
          <c:extLst xmlns:c16r2="http://schemas.microsoft.com/office/drawing/2015/06/chart">
            <c:ext xmlns:c16="http://schemas.microsoft.com/office/drawing/2014/chart" uri="{C3380CC4-5D6E-409C-BE32-E72D297353CC}">
              <c16:uniqueId val="{00000000-543F-456B-A4BC-E44ABD3E5730}"/>
            </c:ext>
          </c:extLst>
        </c:ser>
        <c:dLbls>
          <c:showLegendKey val="0"/>
          <c:showVal val="0"/>
          <c:showCatName val="0"/>
          <c:showSerName val="0"/>
          <c:showPercent val="0"/>
          <c:showBubbleSize val="0"/>
        </c:dLbls>
        <c:gapWidth val="150"/>
        <c:axId val="107029248"/>
        <c:axId val="10703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543F-456B-A4BC-E44ABD3E5730}"/>
            </c:ext>
          </c:extLst>
        </c:ser>
        <c:dLbls>
          <c:showLegendKey val="0"/>
          <c:showVal val="0"/>
          <c:showCatName val="0"/>
          <c:showSerName val="0"/>
          <c:showPercent val="0"/>
          <c:showBubbleSize val="0"/>
        </c:dLbls>
        <c:marker val="1"/>
        <c:smooth val="0"/>
        <c:axId val="107029248"/>
        <c:axId val="107031168"/>
      </c:lineChart>
      <c:dateAx>
        <c:axId val="107029248"/>
        <c:scaling>
          <c:orientation val="minMax"/>
        </c:scaling>
        <c:delete val="1"/>
        <c:axPos val="b"/>
        <c:numFmt formatCode="ge" sourceLinked="1"/>
        <c:majorTickMark val="none"/>
        <c:minorTickMark val="none"/>
        <c:tickLblPos val="none"/>
        <c:crossAx val="107031168"/>
        <c:crosses val="autoZero"/>
        <c:auto val="1"/>
        <c:lblOffset val="100"/>
        <c:baseTimeUnit val="years"/>
      </c:dateAx>
      <c:valAx>
        <c:axId val="1070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91.04</c:v>
                </c:pt>
                <c:pt idx="1">
                  <c:v>92.63</c:v>
                </c:pt>
                <c:pt idx="2">
                  <c:v>92.56</c:v>
                </c:pt>
                <c:pt idx="3">
                  <c:v>92.23</c:v>
                </c:pt>
                <c:pt idx="4">
                  <c:v>92.09</c:v>
                </c:pt>
              </c:numCache>
            </c:numRef>
          </c:val>
          <c:extLst xmlns:c16r2="http://schemas.microsoft.com/office/drawing/2015/06/chart">
            <c:ext xmlns:c16="http://schemas.microsoft.com/office/drawing/2014/chart" uri="{C3380CC4-5D6E-409C-BE32-E72D297353CC}">
              <c16:uniqueId val="{00000000-F284-4096-A490-F323DE0D8B22}"/>
            </c:ext>
          </c:extLst>
        </c:ser>
        <c:dLbls>
          <c:showLegendKey val="0"/>
          <c:showVal val="0"/>
          <c:showCatName val="0"/>
          <c:showSerName val="0"/>
          <c:showPercent val="0"/>
          <c:showBubbleSize val="0"/>
        </c:dLbls>
        <c:gapWidth val="150"/>
        <c:axId val="107082880"/>
        <c:axId val="1070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F284-4096-A490-F323DE0D8B22}"/>
            </c:ext>
          </c:extLst>
        </c:ser>
        <c:dLbls>
          <c:showLegendKey val="0"/>
          <c:showVal val="0"/>
          <c:showCatName val="0"/>
          <c:showSerName val="0"/>
          <c:showPercent val="0"/>
          <c:showBubbleSize val="0"/>
        </c:dLbls>
        <c:marker val="1"/>
        <c:smooth val="0"/>
        <c:axId val="107082880"/>
        <c:axId val="107084800"/>
      </c:lineChart>
      <c:dateAx>
        <c:axId val="107082880"/>
        <c:scaling>
          <c:orientation val="minMax"/>
        </c:scaling>
        <c:delete val="1"/>
        <c:axPos val="b"/>
        <c:numFmt formatCode="ge" sourceLinked="1"/>
        <c:majorTickMark val="none"/>
        <c:minorTickMark val="none"/>
        <c:tickLblPos val="none"/>
        <c:crossAx val="107084800"/>
        <c:crosses val="autoZero"/>
        <c:auto val="1"/>
        <c:lblOffset val="100"/>
        <c:baseTimeUnit val="years"/>
      </c:dateAx>
      <c:valAx>
        <c:axId val="1070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69.67</c:v>
                </c:pt>
                <c:pt idx="1">
                  <c:v>75.19</c:v>
                </c:pt>
                <c:pt idx="2">
                  <c:v>75.260000000000005</c:v>
                </c:pt>
                <c:pt idx="3">
                  <c:v>70.83</c:v>
                </c:pt>
                <c:pt idx="4">
                  <c:v>78.63</c:v>
                </c:pt>
              </c:numCache>
            </c:numRef>
          </c:val>
          <c:extLst xmlns:c16r2="http://schemas.microsoft.com/office/drawing/2015/06/chart">
            <c:ext xmlns:c16="http://schemas.microsoft.com/office/drawing/2014/chart" uri="{C3380CC4-5D6E-409C-BE32-E72D297353CC}">
              <c16:uniqueId val="{00000000-5178-4BC9-8035-3A4374BE86E2}"/>
            </c:ext>
          </c:extLst>
        </c:ser>
        <c:dLbls>
          <c:showLegendKey val="0"/>
          <c:showVal val="0"/>
          <c:showCatName val="0"/>
          <c:showSerName val="0"/>
          <c:showPercent val="0"/>
          <c:showBubbleSize val="0"/>
        </c:dLbls>
        <c:gapWidth val="150"/>
        <c:axId val="103482496"/>
        <c:axId val="103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78-4BC9-8035-3A4374BE86E2}"/>
            </c:ext>
          </c:extLst>
        </c:ser>
        <c:dLbls>
          <c:showLegendKey val="0"/>
          <c:showVal val="0"/>
          <c:showCatName val="0"/>
          <c:showSerName val="0"/>
          <c:showPercent val="0"/>
          <c:showBubbleSize val="0"/>
        </c:dLbls>
        <c:marker val="1"/>
        <c:smooth val="0"/>
        <c:axId val="103482496"/>
        <c:axId val="103484416"/>
      </c:lineChart>
      <c:dateAx>
        <c:axId val="103482496"/>
        <c:scaling>
          <c:orientation val="minMax"/>
        </c:scaling>
        <c:delete val="1"/>
        <c:axPos val="b"/>
        <c:numFmt formatCode="ge" sourceLinked="1"/>
        <c:majorTickMark val="none"/>
        <c:minorTickMark val="none"/>
        <c:tickLblPos val="none"/>
        <c:crossAx val="103484416"/>
        <c:crosses val="autoZero"/>
        <c:auto val="1"/>
        <c:lblOffset val="100"/>
        <c:baseTimeUnit val="years"/>
      </c:dateAx>
      <c:valAx>
        <c:axId val="1034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BD-442D-9CFD-C63721CDE4A9}"/>
            </c:ext>
          </c:extLst>
        </c:ser>
        <c:dLbls>
          <c:showLegendKey val="0"/>
          <c:showVal val="0"/>
          <c:showCatName val="0"/>
          <c:showSerName val="0"/>
          <c:showPercent val="0"/>
          <c:showBubbleSize val="0"/>
        </c:dLbls>
        <c:gapWidth val="150"/>
        <c:axId val="105399808"/>
        <c:axId val="1054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BD-442D-9CFD-C63721CDE4A9}"/>
            </c:ext>
          </c:extLst>
        </c:ser>
        <c:dLbls>
          <c:showLegendKey val="0"/>
          <c:showVal val="0"/>
          <c:showCatName val="0"/>
          <c:showSerName val="0"/>
          <c:showPercent val="0"/>
          <c:showBubbleSize val="0"/>
        </c:dLbls>
        <c:marker val="1"/>
        <c:smooth val="0"/>
        <c:axId val="105399808"/>
        <c:axId val="105401728"/>
      </c:lineChart>
      <c:dateAx>
        <c:axId val="105399808"/>
        <c:scaling>
          <c:orientation val="minMax"/>
        </c:scaling>
        <c:delete val="1"/>
        <c:axPos val="b"/>
        <c:numFmt formatCode="ge" sourceLinked="1"/>
        <c:majorTickMark val="none"/>
        <c:minorTickMark val="none"/>
        <c:tickLblPos val="none"/>
        <c:crossAx val="105401728"/>
        <c:crosses val="autoZero"/>
        <c:auto val="1"/>
        <c:lblOffset val="100"/>
        <c:baseTimeUnit val="years"/>
      </c:dateAx>
      <c:valAx>
        <c:axId val="1054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C5-4E65-AC5C-8825933BA03B}"/>
            </c:ext>
          </c:extLst>
        </c:ser>
        <c:dLbls>
          <c:showLegendKey val="0"/>
          <c:showVal val="0"/>
          <c:showCatName val="0"/>
          <c:showSerName val="0"/>
          <c:showPercent val="0"/>
          <c:showBubbleSize val="0"/>
        </c:dLbls>
        <c:gapWidth val="150"/>
        <c:axId val="105453440"/>
        <c:axId val="1054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C5-4E65-AC5C-8825933BA03B}"/>
            </c:ext>
          </c:extLst>
        </c:ser>
        <c:dLbls>
          <c:showLegendKey val="0"/>
          <c:showVal val="0"/>
          <c:showCatName val="0"/>
          <c:showSerName val="0"/>
          <c:showPercent val="0"/>
          <c:showBubbleSize val="0"/>
        </c:dLbls>
        <c:marker val="1"/>
        <c:smooth val="0"/>
        <c:axId val="105453440"/>
        <c:axId val="105480192"/>
      </c:lineChart>
      <c:dateAx>
        <c:axId val="105453440"/>
        <c:scaling>
          <c:orientation val="minMax"/>
        </c:scaling>
        <c:delete val="1"/>
        <c:axPos val="b"/>
        <c:numFmt formatCode="ge" sourceLinked="1"/>
        <c:majorTickMark val="none"/>
        <c:minorTickMark val="none"/>
        <c:tickLblPos val="none"/>
        <c:crossAx val="105480192"/>
        <c:crosses val="autoZero"/>
        <c:auto val="1"/>
        <c:lblOffset val="100"/>
        <c:baseTimeUnit val="years"/>
      </c:dateAx>
      <c:valAx>
        <c:axId val="1054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6C-4EAC-8E16-0E0AEBCDFF07}"/>
            </c:ext>
          </c:extLst>
        </c:ser>
        <c:dLbls>
          <c:showLegendKey val="0"/>
          <c:showVal val="0"/>
          <c:showCatName val="0"/>
          <c:showSerName val="0"/>
          <c:showPercent val="0"/>
          <c:showBubbleSize val="0"/>
        </c:dLbls>
        <c:gapWidth val="150"/>
        <c:axId val="105548032"/>
        <c:axId val="1055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6C-4EAC-8E16-0E0AEBCDFF07}"/>
            </c:ext>
          </c:extLst>
        </c:ser>
        <c:dLbls>
          <c:showLegendKey val="0"/>
          <c:showVal val="0"/>
          <c:showCatName val="0"/>
          <c:showSerName val="0"/>
          <c:showPercent val="0"/>
          <c:showBubbleSize val="0"/>
        </c:dLbls>
        <c:marker val="1"/>
        <c:smooth val="0"/>
        <c:axId val="105548032"/>
        <c:axId val="105550208"/>
      </c:lineChart>
      <c:dateAx>
        <c:axId val="105548032"/>
        <c:scaling>
          <c:orientation val="minMax"/>
        </c:scaling>
        <c:delete val="1"/>
        <c:axPos val="b"/>
        <c:numFmt formatCode="ge" sourceLinked="1"/>
        <c:majorTickMark val="none"/>
        <c:minorTickMark val="none"/>
        <c:tickLblPos val="none"/>
        <c:crossAx val="105550208"/>
        <c:crosses val="autoZero"/>
        <c:auto val="1"/>
        <c:lblOffset val="100"/>
        <c:baseTimeUnit val="years"/>
      </c:dateAx>
      <c:valAx>
        <c:axId val="1055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C4-42A1-B123-704C79412819}"/>
            </c:ext>
          </c:extLst>
        </c:ser>
        <c:dLbls>
          <c:showLegendKey val="0"/>
          <c:showVal val="0"/>
          <c:showCatName val="0"/>
          <c:showSerName val="0"/>
          <c:showPercent val="0"/>
          <c:showBubbleSize val="0"/>
        </c:dLbls>
        <c:gapWidth val="150"/>
        <c:axId val="106732544"/>
        <c:axId val="1067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C4-42A1-B123-704C79412819}"/>
            </c:ext>
          </c:extLst>
        </c:ser>
        <c:dLbls>
          <c:showLegendKey val="0"/>
          <c:showVal val="0"/>
          <c:showCatName val="0"/>
          <c:showSerName val="0"/>
          <c:showPercent val="0"/>
          <c:showBubbleSize val="0"/>
        </c:dLbls>
        <c:marker val="1"/>
        <c:smooth val="0"/>
        <c:axId val="106732544"/>
        <c:axId val="106783872"/>
      </c:lineChart>
      <c:dateAx>
        <c:axId val="106732544"/>
        <c:scaling>
          <c:orientation val="minMax"/>
        </c:scaling>
        <c:delete val="1"/>
        <c:axPos val="b"/>
        <c:numFmt formatCode="ge" sourceLinked="1"/>
        <c:majorTickMark val="none"/>
        <c:minorTickMark val="none"/>
        <c:tickLblPos val="none"/>
        <c:crossAx val="106783872"/>
        <c:crosses val="autoZero"/>
        <c:auto val="1"/>
        <c:lblOffset val="100"/>
        <c:baseTimeUnit val="years"/>
      </c:dateAx>
      <c:valAx>
        <c:axId val="1067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770.38</c:v>
                </c:pt>
                <c:pt idx="1">
                  <c:v>541.61</c:v>
                </c:pt>
                <c:pt idx="2">
                  <c:v>846.23</c:v>
                </c:pt>
                <c:pt idx="3">
                  <c:v>817.51</c:v>
                </c:pt>
                <c:pt idx="4">
                  <c:v>37.020000000000003</c:v>
                </c:pt>
              </c:numCache>
            </c:numRef>
          </c:val>
          <c:extLst xmlns:c16r2="http://schemas.microsoft.com/office/drawing/2015/06/chart">
            <c:ext xmlns:c16="http://schemas.microsoft.com/office/drawing/2014/chart" uri="{C3380CC4-5D6E-409C-BE32-E72D297353CC}">
              <c16:uniqueId val="{00000000-E940-41AC-9C35-AA3BEA8CC568}"/>
            </c:ext>
          </c:extLst>
        </c:ser>
        <c:dLbls>
          <c:showLegendKey val="0"/>
          <c:showVal val="0"/>
          <c:showCatName val="0"/>
          <c:showSerName val="0"/>
          <c:showPercent val="0"/>
          <c:showBubbleSize val="0"/>
        </c:dLbls>
        <c:gapWidth val="150"/>
        <c:axId val="106806656"/>
        <c:axId val="1068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E940-41AC-9C35-AA3BEA8CC568}"/>
            </c:ext>
          </c:extLst>
        </c:ser>
        <c:dLbls>
          <c:showLegendKey val="0"/>
          <c:showVal val="0"/>
          <c:showCatName val="0"/>
          <c:showSerName val="0"/>
          <c:showPercent val="0"/>
          <c:showBubbleSize val="0"/>
        </c:dLbls>
        <c:marker val="1"/>
        <c:smooth val="0"/>
        <c:axId val="106806656"/>
        <c:axId val="106808832"/>
      </c:lineChart>
      <c:dateAx>
        <c:axId val="106806656"/>
        <c:scaling>
          <c:orientation val="minMax"/>
        </c:scaling>
        <c:delete val="1"/>
        <c:axPos val="b"/>
        <c:numFmt formatCode="ge" sourceLinked="1"/>
        <c:majorTickMark val="none"/>
        <c:minorTickMark val="none"/>
        <c:tickLblPos val="none"/>
        <c:crossAx val="106808832"/>
        <c:crosses val="autoZero"/>
        <c:auto val="1"/>
        <c:lblOffset val="100"/>
        <c:baseTimeUnit val="years"/>
      </c:dateAx>
      <c:valAx>
        <c:axId val="1068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53.71</c:v>
                </c:pt>
                <c:pt idx="1">
                  <c:v>50.79</c:v>
                </c:pt>
                <c:pt idx="2">
                  <c:v>54.18</c:v>
                </c:pt>
                <c:pt idx="3">
                  <c:v>48.66</c:v>
                </c:pt>
                <c:pt idx="4">
                  <c:v>55.26</c:v>
                </c:pt>
              </c:numCache>
            </c:numRef>
          </c:val>
          <c:extLst xmlns:c16r2="http://schemas.microsoft.com/office/drawing/2015/06/chart">
            <c:ext xmlns:c16="http://schemas.microsoft.com/office/drawing/2014/chart" uri="{C3380CC4-5D6E-409C-BE32-E72D297353CC}">
              <c16:uniqueId val="{00000000-08A9-4318-A88C-331EDA877274}"/>
            </c:ext>
          </c:extLst>
        </c:ser>
        <c:dLbls>
          <c:showLegendKey val="0"/>
          <c:showVal val="0"/>
          <c:showCatName val="0"/>
          <c:showSerName val="0"/>
          <c:showPercent val="0"/>
          <c:showBubbleSize val="0"/>
        </c:dLbls>
        <c:gapWidth val="150"/>
        <c:axId val="106971136"/>
        <c:axId val="1069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8A9-4318-A88C-331EDA877274}"/>
            </c:ext>
          </c:extLst>
        </c:ser>
        <c:dLbls>
          <c:showLegendKey val="0"/>
          <c:showVal val="0"/>
          <c:showCatName val="0"/>
          <c:showSerName val="0"/>
          <c:showPercent val="0"/>
          <c:showBubbleSize val="0"/>
        </c:dLbls>
        <c:marker val="1"/>
        <c:smooth val="0"/>
        <c:axId val="106971136"/>
        <c:axId val="106973056"/>
      </c:lineChart>
      <c:dateAx>
        <c:axId val="106971136"/>
        <c:scaling>
          <c:orientation val="minMax"/>
        </c:scaling>
        <c:delete val="1"/>
        <c:axPos val="b"/>
        <c:numFmt formatCode="ge" sourceLinked="1"/>
        <c:majorTickMark val="none"/>
        <c:minorTickMark val="none"/>
        <c:tickLblPos val="none"/>
        <c:crossAx val="106973056"/>
        <c:crosses val="autoZero"/>
        <c:auto val="1"/>
        <c:lblOffset val="100"/>
        <c:baseTimeUnit val="years"/>
      </c:dateAx>
      <c:valAx>
        <c:axId val="1069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339.24</c:v>
                </c:pt>
                <c:pt idx="1">
                  <c:v>372.05</c:v>
                </c:pt>
                <c:pt idx="2">
                  <c:v>358.55</c:v>
                </c:pt>
                <c:pt idx="3">
                  <c:v>396.27</c:v>
                </c:pt>
                <c:pt idx="4">
                  <c:v>358.69</c:v>
                </c:pt>
              </c:numCache>
            </c:numRef>
          </c:val>
          <c:extLst xmlns:c16r2="http://schemas.microsoft.com/office/drawing/2015/06/chart">
            <c:ext xmlns:c16="http://schemas.microsoft.com/office/drawing/2014/chart" uri="{C3380CC4-5D6E-409C-BE32-E72D297353CC}">
              <c16:uniqueId val="{00000000-7272-4B3C-85CB-A2A4A0BB1590}"/>
            </c:ext>
          </c:extLst>
        </c:ser>
        <c:dLbls>
          <c:showLegendKey val="0"/>
          <c:showVal val="0"/>
          <c:showCatName val="0"/>
          <c:showSerName val="0"/>
          <c:showPercent val="0"/>
          <c:showBubbleSize val="0"/>
        </c:dLbls>
        <c:gapWidth val="150"/>
        <c:axId val="107000192"/>
        <c:axId val="1070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7272-4B3C-85CB-A2A4A0BB1590}"/>
            </c:ext>
          </c:extLst>
        </c:ser>
        <c:dLbls>
          <c:showLegendKey val="0"/>
          <c:showVal val="0"/>
          <c:showCatName val="0"/>
          <c:showSerName val="0"/>
          <c:showPercent val="0"/>
          <c:showBubbleSize val="0"/>
        </c:dLbls>
        <c:marker val="1"/>
        <c:smooth val="0"/>
        <c:axId val="107000192"/>
        <c:axId val="107002112"/>
      </c:lineChart>
      <c:dateAx>
        <c:axId val="107000192"/>
        <c:scaling>
          <c:orientation val="minMax"/>
        </c:scaling>
        <c:delete val="1"/>
        <c:axPos val="b"/>
        <c:numFmt formatCode="ge" sourceLinked="1"/>
        <c:majorTickMark val="none"/>
        <c:minorTickMark val="none"/>
        <c:tickLblPos val="none"/>
        <c:crossAx val="107002112"/>
        <c:crosses val="autoZero"/>
        <c:auto val="1"/>
        <c:lblOffset val="100"/>
        <c:baseTimeUnit val="years"/>
      </c:dateAx>
      <c:valAx>
        <c:axId val="1070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南丹市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31981</v>
      </c>
      <c r="AM8" s="68"/>
      <c r="AN8" s="68"/>
      <c r="AO8" s="68"/>
      <c r="AP8" s="68"/>
      <c r="AQ8" s="68"/>
      <c r="AR8" s="68"/>
      <c r="AS8" s="68"/>
      <c r="AT8" s="67">
        <f>データ!T6</f>
        <v>616.4</v>
      </c>
      <c r="AU8" s="67"/>
      <c r="AV8" s="67"/>
      <c r="AW8" s="67"/>
      <c r="AX8" s="67"/>
      <c r="AY8" s="67"/>
      <c r="AZ8" s="67"/>
      <c r="BA8" s="67"/>
      <c r="BB8" s="67">
        <f>データ!U6</f>
        <v>51.88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16.45</v>
      </c>
      <c r="Q10" s="67"/>
      <c r="R10" s="67"/>
      <c r="S10" s="67"/>
      <c r="T10" s="67"/>
      <c r="U10" s="67"/>
      <c r="V10" s="67"/>
      <c r="W10" s="67">
        <f>データ!Q6</f>
        <v>75.040000000000006</v>
      </c>
      <c r="X10" s="67"/>
      <c r="Y10" s="67"/>
      <c r="Z10" s="67"/>
      <c r="AA10" s="67"/>
      <c r="AB10" s="67"/>
      <c r="AC10" s="67"/>
      <c r="AD10" s="68">
        <f>データ!R6</f>
        <v>3450</v>
      </c>
      <c r="AE10" s="68"/>
      <c r="AF10" s="68"/>
      <c r="AG10" s="68"/>
      <c r="AH10" s="68"/>
      <c r="AI10" s="68"/>
      <c r="AJ10" s="68"/>
      <c r="AK10" s="2"/>
      <c r="AL10" s="68">
        <f>データ!V6</f>
        <v>5220</v>
      </c>
      <c r="AM10" s="68"/>
      <c r="AN10" s="68"/>
      <c r="AO10" s="68"/>
      <c r="AP10" s="68"/>
      <c r="AQ10" s="68"/>
      <c r="AR10" s="68"/>
      <c r="AS10" s="68"/>
      <c r="AT10" s="67">
        <f>データ!W6</f>
        <v>3.71</v>
      </c>
      <c r="AU10" s="67"/>
      <c r="AV10" s="67"/>
      <c r="AW10" s="67"/>
      <c r="AX10" s="67"/>
      <c r="AY10" s="67"/>
      <c r="AZ10" s="67"/>
      <c r="BA10" s="67"/>
      <c r="BB10" s="67">
        <f>データ!X6</f>
        <v>1407.01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r3R1kREi0hE6itvqC5PxA65SRR77noaTupM7+6vndlqryZOZy+9GGMHweqtNDkkLE2Exdp2VQ8WNIt69xyRnbQ==" saltValue="sP6TMt9ZoeKW3D89I9jd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262137</v>
      </c>
      <c r="D6" s="33">
        <f t="shared" si="3"/>
        <v>47</v>
      </c>
      <c r="E6" s="33">
        <f t="shared" si="3"/>
        <v>17</v>
      </c>
      <c r="F6" s="33">
        <f t="shared" si="3"/>
        <v>5</v>
      </c>
      <c r="G6" s="33">
        <f t="shared" si="3"/>
        <v>0</v>
      </c>
      <c r="H6" s="33" t="str">
        <f t="shared" si="3"/>
        <v>京都府　南丹市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16.45</v>
      </c>
      <c r="Q6" s="34">
        <f t="shared" si="3"/>
        <v>75.040000000000006</v>
      </c>
      <c r="R6" s="34">
        <f t="shared" si="3"/>
        <v>3450</v>
      </c>
      <c r="S6" s="34">
        <f t="shared" si="3"/>
        <v>31981</v>
      </c>
      <c r="T6" s="34">
        <f t="shared" si="3"/>
        <v>616.4</v>
      </c>
      <c r="U6" s="34">
        <f t="shared" si="3"/>
        <v>51.88</v>
      </c>
      <c r="V6" s="34">
        <f t="shared" si="3"/>
        <v>5220</v>
      </c>
      <c r="W6" s="34">
        <f t="shared" si="3"/>
        <v>3.71</v>
      </c>
      <c r="X6" s="34">
        <f t="shared" si="3"/>
        <v>1407.01</v>
      </c>
      <c r="Y6" s="35">
        <f>IF(Y7="",NA(),Y7)</f>
        <v>69.67</v>
      </c>
      <c r="Z6" s="35">
        <f t="shared" ref="Z6:AH6" si="4">IF(Z7="",NA(),Z7)</f>
        <v>75.19</v>
      </c>
      <c r="AA6" s="35">
        <f t="shared" si="4"/>
        <v>75.260000000000005</v>
      </c>
      <c r="AB6" s="35">
        <f t="shared" si="4"/>
        <v>70.83</v>
      </c>
      <c r="AC6" s="35">
        <f t="shared" si="4"/>
        <v>78.63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770.38</v>
      </c>
      <c r="BG6" s="35">
        <f t="shared" ref="BG6:BO6" si="7">IF(BG7="",NA(),BG7)</f>
        <v>541.61</v>
      </c>
      <c r="BH6" s="35">
        <f t="shared" si="7"/>
        <v>846.23</v>
      </c>
      <c r="BI6" s="35">
        <f t="shared" si="7"/>
        <v>817.51</v>
      </c>
      <c r="BJ6" s="35">
        <f t="shared" si="7"/>
        <v>37.020000000000003</v>
      </c>
      <c r="BK6" s="35">
        <f t="shared" si="7"/>
        <v>1044.8</v>
      </c>
      <c r="BL6" s="35">
        <f t="shared" si="7"/>
        <v>1081.8</v>
      </c>
      <c r="BM6" s="35">
        <f t="shared" si="7"/>
        <v>974.93</v>
      </c>
      <c r="BN6" s="35">
        <f t="shared" si="7"/>
        <v>855.8</v>
      </c>
      <c r="BO6" s="35">
        <f t="shared" si="7"/>
        <v>789.46</v>
      </c>
      <c r="BP6" s="34" t="str">
        <f>IF(BP7="","",IF(BP7="-","【-】","【"&amp;SUBSTITUTE(TEXT(BP7,"#,##0.00"),"-","△")&amp;"】"))</f>
        <v>【747.76】</v>
      </c>
      <c r="BQ6" s="35">
        <f>IF(BQ7="",NA(),BQ7)</f>
        <v>53.71</v>
      </c>
      <c r="BR6" s="35">
        <f t="shared" ref="BR6:BZ6" si="8">IF(BR7="",NA(),BR7)</f>
        <v>50.79</v>
      </c>
      <c r="BS6" s="35">
        <f t="shared" si="8"/>
        <v>54.18</v>
      </c>
      <c r="BT6" s="35">
        <f t="shared" si="8"/>
        <v>48.66</v>
      </c>
      <c r="BU6" s="35">
        <f t="shared" si="8"/>
        <v>55.26</v>
      </c>
      <c r="BV6" s="35">
        <f t="shared" si="8"/>
        <v>50.82</v>
      </c>
      <c r="BW6" s="35">
        <f t="shared" si="8"/>
        <v>52.19</v>
      </c>
      <c r="BX6" s="35">
        <f t="shared" si="8"/>
        <v>55.32</v>
      </c>
      <c r="BY6" s="35">
        <f t="shared" si="8"/>
        <v>59.8</v>
      </c>
      <c r="BZ6" s="35">
        <f t="shared" si="8"/>
        <v>57.77</v>
      </c>
      <c r="CA6" s="34" t="str">
        <f>IF(CA7="","",IF(CA7="-","【-】","【"&amp;SUBSTITUTE(TEXT(CA7,"#,##0.00"),"-","△")&amp;"】"))</f>
        <v>【59.51】</v>
      </c>
      <c r="CB6" s="35">
        <f>IF(CB7="",NA(),CB7)</f>
        <v>339.24</v>
      </c>
      <c r="CC6" s="35">
        <f t="shared" ref="CC6:CK6" si="9">IF(CC7="",NA(),CC7)</f>
        <v>372.05</v>
      </c>
      <c r="CD6" s="35">
        <f t="shared" si="9"/>
        <v>358.55</v>
      </c>
      <c r="CE6" s="35">
        <f t="shared" si="9"/>
        <v>396.27</v>
      </c>
      <c r="CF6" s="35">
        <f t="shared" si="9"/>
        <v>358.69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51.93</v>
      </c>
      <c r="CN6" s="35">
        <f t="shared" ref="CN6:CV6" si="10">IF(CN7="",NA(),CN7)</f>
        <v>42.45</v>
      </c>
      <c r="CO6" s="35">
        <f t="shared" si="10"/>
        <v>42.45</v>
      </c>
      <c r="CP6" s="35">
        <f t="shared" si="10"/>
        <v>43.34</v>
      </c>
      <c r="CQ6" s="35">
        <f t="shared" si="10"/>
        <v>46.03</v>
      </c>
      <c r="CR6" s="35">
        <f t="shared" si="10"/>
        <v>53.24</v>
      </c>
      <c r="CS6" s="35">
        <f t="shared" si="10"/>
        <v>52.31</v>
      </c>
      <c r="CT6" s="35">
        <f t="shared" si="10"/>
        <v>60.65</v>
      </c>
      <c r="CU6" s="35">
        <f t="shared" si="10"/>
        <v>51.75</v>
      </c>
      <c r="CV6" s="35">
        <f t="shared" si="10"/>
        <v>50.68</v>
      </c>
      <c r="CW6" s="34" t="str">
        <f>IF(CW7="","",IF(CW7="-","【-】","【"&amp;SUBSTITUTE(TEXT(CW7,"#,##0.00"),"-","△")&amp;"】"))</f>
        <v>【52.23】</v>
      </c>
      <c r="CX6" s="35">
        <f>IF(CX7="",NA(),CX7)</f>
        <v>91.04</v>
      </c>
      <c r="CY6" s="35">
        <f t="shared" ref="CY6:DG6" si="11">IF(CY7="",NA(),CY7)</f>
        <v>92.63</v>
      </c>
      <c r="CZ6" s="35">
        <f t="shared" si="11"/>
        <v>92.56</v>
      </c>
      <c r="DA6" s="35">
        <f t="shared" si="11"/>
        <v>92.23</v>
      </c>
      <c r="DB6" s="35">
        <f t="shared" si="11"/>
        <v>92.09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262137</v>
      </c>
      <c r="D7" s="37">
        <v>47</v>
      </c>
      <c r="E7" s="37">
        <v>17</v>
      </c>
      <c r="F7" s="37">
        <v>5</v>
      </c>
      <c r="G7" s="37">
        <v>0</v>
      </c>
      <c r="H7" s="37" t="s">
        <v>98</v>
      </c>
      <c r="I7" s="37" t="s">
        <v>99</v>
      </c>
      <c r="J7" s="37" t="s">
        <v>100</v>
      </c>
      <c r="K7" s="37" t="s">
        <v>101</v>
      </c>
      <c r="L7" s="37" t="s">
        <v>102</v>
      </c>
      <c r="M7" s="37" t="s">
        <v>103</v>
      </c>
      <c r="N7" s="38" t="s">
        <v>104</v>
      </c>
      <c r="O7" s="38" t="s">
        <v>105</v>
      </c>
      <c r="P7" s="38">
        <v>16.45</v>
      </c>
      <c r="Q7" s="38">
        <v>75.040000000000006</v>
      </c>
      <c r="R7" s="38">
        <v>3450</v>
      </c>
      <c r="S7" s="38">
        <v>31981</v>
      </c>
      <c r="T7" s="38">
        <v>616.4</v>
      </c>
      <c r="U7" s="38">
        <v>51.88</v>
      </c>
      <c r="V7" s="38">
        <v>5220</v>
      </c>
      <c r="W7" s="38">
        <v>3.71</v>
      </c>
      <c r="X7" s="38">
        <v>1407.01</v>
      </c>
      <c r="Y7" s="38">
        <v>69.67</v>
      </c>
      <c r="Z7" s="38">
        <v>75.19</v>
      </c>
      <c r="AA7" s="38">
        <v>75.260000000000005</v>
      </c>
      <c r="AB7" s="38">
        <v>70.83</v>
      </c>
      <c r="AC7" s="38">
        <v>78.63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770.38</v>
      </c>
      <c r="BG7" s="38">
        <v>541.61</v>
      </c>
      <c r="BH7" s="38">
        <v>846.23</v>
      </c>
      <c r="BI7" s="38">
        <v>817.51</v>
      </c>
      <c r="BJ7" s="38">
        <v>37.020000000000003</v>
      </c>
      <c r="BK7" s="38">
        <v>1044.8</v>
      </c>
      <c r="BL7" s="38">
        <v>1081.8</v>
      </c>
      <c r="BM7" s="38">
        <v>974.93</v>
      </c>
      <c r="BN7" s="38">
        <v>855.8</v>
      </c>
      <c r="BO7" s="38">
        <v>789.46</v>
      </c>
      <c r="BP7" s="38">
        <v>747.76</v>
      </c>
      <c r="BQ7" s="38">
        <v>53.71</v>
      </c>
      <c r="BR7" s="38">
        <v>50.79</v>
      </c>
      <c r="BS7" s="38">
        <v>54.18</v>
      </c>
      <c r="BT7" s="38">
        <v>48.66</v>
      </c>
      <c r="BU7" s="38">
        <v>55.26</v>
      </c>
      <c r="BV7" s="38">
        <v>50.82</v>
      </c>
      <c r="BW7" s="38">
        <v>52.19</v>
      </c>
      <c r="BX7" s="38">
        <v>55.32</v>
      </c>
      <c r="BY7" s="38">
        <v>59.8</v>
      </c>
      <c r="BZ7" s="38">
        <v>57.77</v>
      </c>
      <c r="CA7" s="38">
        <v>59.51</v>
      </c>
      <c r="CB7" s="38">
        <v>339.24</v>
      </c>
      <c r="CC7" s="38">
        <v>372.05</v>
      </c>
      <c r="CD7" s="38">
        <v>358.55</v>
      </c>
      <c r="CE7" s="38">
        <v>396.27</v>
      </c>
      <c r="CF7" s="38">
        <v>358.69</v>
      </c>
      <c r="CG7" s="38">
        <v>300.52</v>
      </c>
      <c r="CH7" s="38">
        <v>296.14</v>
      </c>
      <c r="CI7" s="38">
        <v>283.17</v>
      </c>
      <c r="CJ7" s="38">
        <v>263.76</v>
      </c>
      <c r="CK7" s="38">
        <v>274.35000000000002</v>
      </c>
      <c r="CL7" s="38">
        <v>261.45999999999998</v>
      </c>
      <c r="CM7" s="38">
        <v>51.93</v>
      </c>
      <c r="CN7" s="38">
        <v>42.45</v>
      </c>
      <c r="CO7" s="38">
        <v>42.45</v>
      </c>
      <c r="CP7" s="38">
        <v>43.34</v>
      </c>
      <c r="CQ7" s="38">
        <v>46.03</v>
      </c>
      <c r="CR7" s="38">
        <v>53.24</v>
      </c>
      <c r="CS7" s="38">
        <v>52.31</v>
      </c>
      <c r="CT7" s="38">
        <v>60.65</v>
      </c>
      <c r="CU7" s="38">
        <v>51.75</v>
      </c>
      <c r="CV7" s="38">
        <v>50.68</v>
      </c>
      <c r="CW7" s="38">
        <v>52.23</v>
      </c>
      <c r="CX7" s="38">
        <v>91.04</v>
      </c>
      <c r="CY7" s="38">
        <v>92.63</v>
      </c>
      <c r="CZ7" s="38">
        <v>92.56</v>
      </c>
      <c r="DA7" s="38">
        <v>92.23</v>
      </c>
      <c r="DB7" s="38">
        <v>92.09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2020-02-05T09:26:36Z</cp:lastPrinted>
  <dcterms:modified xsi:type="dcterms:W3CDTF">2020-02-05T09:26:39Z</dcterms:modified>
</cp:coreProperties>
</file>