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i2JOMhSZB6xpZrPc4oO1hTzyMbCIxaqp4pZ9BEsp992P0PE+q6iWDaSqdd1cdXqmM8DrVR6BBwrBtJVgtPCvQ==" workbookSaltValue="FyQMJbGCXZE+T3VygkyP0Q=="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G6" i="5" l="1"/>
  <c r="EO6" i="5" l="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<sst xmlns="http://schemas.openxmlformats.org/spreadsheetml/2006/main" count="230" uniqueCount="114">
  <si>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</si>
  <si>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</si>
  <si>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</si>
  <si>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</si>
  <si>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</si>
  <si>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</si>
  <si>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</si>
  <si>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</si>
  <si>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</si>
  <si>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</si>
  <si>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</si>
  <si>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</si>
  <si>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</si>
  <si>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</si>
  <si>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</si>
  <si>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</si>
  <si>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</si>
  <si>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</si>
  <si>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</si>
  <si>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</si>
  <si>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</si>
  <si>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</si>
  <si>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</si>
  <si>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</si>
  <si>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</si>
  <si>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</si>
  <si>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</si>
  <si>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</si>
  <si>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</si>
  <si>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</si>
  <si>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</si>
  <si>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</si>
  <si>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</si>
  <si>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</si>
  <si>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</si>
  <si>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</si>
  <si>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</si>
  <si>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</si>
  <si>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</si>
  <si>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</si>
  <si>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</si>
  <si>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</si>
  <si>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</si>
  <si>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</si>
  <si>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</si>
  <si>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</si>
  <si>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</si>
  <si>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</si>
  <si>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</si>
  <si>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</si>
  <si>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</si>
  <si>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</si>
  <si>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</si>
  <si>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</si>
  <si>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</si>
  <si>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</si>
  <si>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</si>
  <si>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</si>
  <si>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</si>
  <si>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</si>
  <si>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</si>
  <si>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</si>
  <si>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</si>
  <si>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</si>
  <si>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</si>
  <si>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</si>
  <si>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</si>
  <si>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</si>
  <si>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</si>
  <si>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</si>
  <si>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</si>
  <si>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</si>
  <si>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</si>
  <si>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</si>
  <si>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</si>
  <si>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</si>
  <si>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</si>
  <si>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</si>
  <si>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</si>
  <si>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</si>
  <si>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</si>
  <si>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</si>
  <si>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</si>
  <si>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</si>
  <si>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</si>
  <si>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</si>
  <si>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</si>
  <si>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</si>
  <si>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</si>
  <si>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</si>
  <si>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</si>
  <si>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</si>
  <si>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</si>
  <si>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</si>
  <si>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</si>
  <si>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</si>
  <si>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</si>
  <si>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</si>
  <si>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南丹市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</si>
  <si>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</si>
  <si>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</si>
  <si>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</si>
  <si>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</si>
  <si>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</si>
  <si>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</si>
  <si>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</si>
  <si>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</si>
  <si>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</si>
  <si>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</si>
  <si>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</si>
  <si>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</si>
  <si>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及び②管渠老朽化率については、データがないため不明であるが、電気設備、機械設備は耐用年数が過ぎているものあり、随時に修繕及び更新を行っている状況である。またストックマネジメント計画を策定し、今後の改修計画を策定する予定をしている。　
③管渠改善率については、まだ管渠の更新の時期には至っていないため、更新や改良は行っておらずゼロである。</t>
    <phoneticPr fontId="17"/>
  </si>
  <si>
    <t>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
　今後、使用水量が大きく増加する見込みもないため、使用料改定を視野に入れる時期に到来している。また、処理場及び管渠施設が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縮減に努め、安定した事業運営に努める必要がある。</t>
    <phoneticPr fontId="4"/>
  </si>
  <si>
    <t>①収益的収支比率は昨年度より改善している。前年度と比較して施設管理経費が減少し、使用料収入が増加したことによる。ただし、総収入における一般会計繰入金の割合が高い状況である。　　　　　　　　　　　　　　　④企業債残高対事業費規模比率について大幅に上昇しているが、これは南丹市下水道事業全体（公共下水道・特定環境保全公共下水道・農業集落排水）における将来における一般会計が負担する額の内訳を精査した結果であり、下水道事業全体としては例年と差異は無い。　　　　　　　　　　　　　　　　　　　　　　　　　　　　　　　　　　　　　　　　　　　　　　　　　　　　　　　　　　　　　　　　　　　　　　　　　　　　　　　　　　　　　　　　　　　　　　　　　　　　　　　　　　　　　　　　　　　　　　　　　　  ⑤経費回収率は現在使用料については若干増加し、需用費等施設管理費は減少したことで改善した。　　　　　　⑥汚水処理原価は昨年度より減少している。前年度と比較して施設管理経費が減少し、使用料収入が増加したことによる。　                                                           ⑦施設利用率は、水洗化率が90％を超えているにもかかわらず60％弱と低い状況である。施設は人口増加年代の事業計画に基づいて整備されているため、人口減少時代に入り施設利用率は低い。また、各家庭の機器も節水型となってきており更なる低下要因となっている。　　　　　　　　　　　　　　　　　　　　　　　　　　　　　　　　　　　　　　　　　　　　　　　　　　　　　　　　　　　　　　　　　　　　　　　　　　　　　　　　　　　　　　　
⑧水洗化率は、現在90％を超えた。未接続世帯も一定残っているが、区画整理事業の関係で下水道工事の目途が立っていない地域があり、区画整理事業の早期進捗が待たれる。今後も一層の経費節減、事業の効率的運営に努め、未接続者への下水道加入促進、使用料徴収率の向上を図っていく必要がある。</t>
    <rPh sb="60" eb="63">
      <t>ソウシュウニュウ</t>
    </rPh>
    <rPh sb="67" eb="69">
      <t>イッパン</t>
    </rPh>
    <rPh sb="69" eb="71">
      <t>カイケイ</t>
    </rPh>
    <rPh sb="71" eb="73">
      <t>クリイレ</t>
    </rPh>
    <rPh sb="73" eb="74">
      <t>キン</t>
    </rPh>
    <rPh sb="75" eb="77">
      <t>ワリアイ</t>
    </rPh>
    <rPh sb="78" eb="79">
      <t>タカ</t>
    </rPh>
    <rPh sb="80" eb="82">
      <t>ジョウキョウ</t>
    </rPh>
    <rPh sb="102" eb="104">
      <t>キギョウ</t>
    </rPh>
    <rPh sb="104" eb="105">
      <t>サイ</t>
    </rPh>
    <rPh sb="105" eb="107">
      <t>ザンダカ</t>
    </rPh>
    <rPh sb="107" eb="108">
      <t>タイ</t>
    </rPh>
    <rPh sb="108" eb="110">
      <t>ジギョウ</t>
    </rPh>
    <rPh sb="110" eb="111">
      <t>ヒ</t>
    </rPh>
    <rPh sb="111" eb="113">
      <t>キボ</t>
    </rPh>
    <rPh sb="113" eb="115">
      <t>ヒリツ</t>
    </rPh>
    <rPh sb="119" eb="121">
      <t>オオハバ</t>
    </rPh>
    <rPh sb="122" eb="124">
      <t>ジョウショウ</t>
    </rPh>
    <rPh sb="133" eb="136">
      <t>ナンタンシ</t>
    </rPh>
    <rPh sb="136" eb="139">
      <t>ゲスイドウ</t>
    </rPh>
    <rPh sb="139" eb="141">
      <t>ジギョウ</t>
    </rPh>
    <rPh sb="141" eb="142">
      <t>ゼン</t>
    </rPh>
    <rPh sb="142" eb="143">
      <t>タイ</t>
    </rPh>
    <rPh sb="144" eb="146">
      <t>コウキョウ</t>
    </rPh>
    <rPh sb="146" eb="149">
      <t>ゲスイドウ</t>
    </rPh>
    <rPh sb="150" eb="152">
      <t>トクテイ</t>
    </rPh>
    <rPh sb="152" eb="154">
      <t>カンキョウ</t>
    </rPh>
    <rPh sb="154" eb="156">
      <t>ホゼン</t>
    </rPh>
    <rPh sb="156" eb="158">
      <t>コウキョウ</t>
    </rPh>
    <rPh sb="158" eb="161">
      <t>ゲスイドウ</t>
    </rPh>
    <rPh sb="162" eb="164">
      <t>ノウギョウ</t>
    </rPh>
    <rPh sb="164" eb="166">
      <t>シュウラク</t>
    </rPh>
    <rPh sb="166" eb="168">
      <t>ハイスイ</t>
    </rPh>
    <rPh sb="173" eb="175">
      <t>ショウライ</t>
    </rPh>
    <rPh sb="179" eb="181">
      <t>イッパン</t>
    </rPh>
    <rPh sb="181" eb="183">
      <t>カイケイ</t>
    </rPh>
    <rPh sb="184" eb="186">
      <t>フタン</t>
    </rPh>
    <rPh sb="188" eb="189">
      <t>ガク</t>
    </rPh>
    <rPh sb="190" eb="192">
      <t>ウチワケ</t>
    </rPh>
    <rPh sb="193" eb="195">
      <t>セイサ</t>
    </rPh>
    <rPh sb="197" eb="199">
      <t>ケッカ</t>
    </rPh>
    <rPh sb="203" eb="206">
      <t>ゲスイドウ</t>
    </rPh>
    <rPh sb="206" eb="208">
      <t>ジギョウ</t>
    </rPh>
    <rPh sb="208" eb="210">
      <t>ゼンタイ</t>
    </rPh>
    <rPh sb="214" eb="216">
      <t>レイネン</t>
    </rPh>
    <rPh sb="217" eb="219">
      <t>サイ</t>
    </rPh>
    <rPh sb="220" eb="221">
      <t>ナ</t>
    </rPh>
    <rPh sb="348" eb="350">
      <t>ケイヒ</t>
    </rPh>
    <rPh sb="350" eb="352">
      <t>カイシュウ</t>
    </rPh>
    <rPh sb="352" eb="353">
      <t>リツ</t>
    </rPh>
    <rPh sb="354" eb="356">
      <t>ゲンザイ</t>
    </rPh>
    <rPh sb="356" eb="359">
      <t>シヨウリョウ</t>
    </rPh>
    <rPh sb="364" eb="366">
      <t>ジャッカン</t>
    </rPh>
    <rPh sb="366" eb="368">
      <t>ゾウカ</t>
    </rPh>
    <rPh sb="370" eb="373">
      <t>ジュヨウヒ</t>
    </rPh>
    <rPh sb="373" eb="374">
      <t>トウ</t>
    </rPh>
    <rPh sb="374" eb="376">
      <t>シセツ</t>
    </rPh>
    <rPh sb="376" eb="379">
      <t>カンリヒ</t>
    </rPh>
    <rPh sb="380" eb="382">
      <t>ゲンショウ</t>
    </rPh>
    <rPh sb="387" eb="389">
      <t>カイゼン</t>
    </rPh>
    <rPh sb="399" eb="401">
      <t>オスイ</t>
    </rPh>
    <rPh sb="401" eb="403">
      <t>ショリ</t>
    </rPh>
    <rPh sb="403" eb="405">
      <t>ゲンカ</t>
    </rPh>
    <rPh sb="411" eb="413">
      <t>ゲンショウ</t>
    </rPh>
    <rPh sb="545" eb="546">
      <t>ジャク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</si>
</sst>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9" fillId="0" borderId="0"/>
    <xf numFmtId="0" fontId="20" fillId="0" borderId="0">
      <alignment vertical="center"/>
    </xf>
    <xf numFmtId="0" fontId="13" fillId="0" borderId="0">
      <alignment vertical="center"/>
    </xf>
    <xf numFmtId="0" fontId="18" fillId="0" borderId="0">
      <alignment vertical="center"/>
    </xf>
    <xf numFmtId="0" fontId="18" fillId="0" borderId="0"/>
    <xf numFmtId="0" fontId="16" fillId="0" borderId="0">
      <alignment vertical="center"/>
    </xf>
    <xf numFmtId="0" fontId="19" fillId="0" borderId="0"/>
    <xf numFmtId="0" fontId="21" fillId="0" borderId="0">
      <alignment vertical="center"/>
    </xf>
    <xf numFmtId="0" fontId="22"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E4-4FF4-BD0E-19D782589C9B}"/>
            </c:ext>
          </c:extLst>
        </c:ser>
        <c:dLbls>
          <c:showLegendKey val="0"/>
          <c:showVal val="0"/>
          <c:showCatName val="0"/>
          <c:showSerName val="0"/>
          <c:showPercent val="0"/>
          <c:showBubbleSize val="0"/>
        </c:dLbls>
        <c:gapWidth val="150"/>
        <c:axId val="65997440"/>
        <c:axId val="660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DEE4-4FF4-BD0E-19D782589C9B}"/>
            </c:ext>
          </c:extLst>
        </c:ser>
        <c:dLbls>
          <c:showLegendKey val="0"/>
          <c:showVal val="0"/>
          <c:showCatName val="0"/>
          <c:showSerName val="0"/>
          <c:showPercent val="0"/>
          <c:showBubbleSize val="0"/>
        </c:dLbls>
        <c:marker val="1"/>
        <c:smooth val="0"/>
        <c:axId val="65997440"/>
        <c:axId val="66007808"/>
      </c:lineChart>
      <c:dateAx>
        <c:axId val="65997440"/>
        <c:scaling>
          <c:orientation val="minMax"/>
        </c:scaling>
        <c:delete val="1"/>
        <c:axPos val="b"/>
        <c:numFmt formatCode="ge" sourceLinked="1"/>
        <c:majorTickMark val="none"/>
        <c:minorTickMark val="none"/>
        <c:tickLblPos val="none"/>
        <c:crossAx val="66007808"/>
        <c:crosses val="autoZero"/>
        <c:auto val="1"/>
        <c:lblOffset val="100"/>
        <c:baseTimeUnit val="years"/>
      </c:dateAx>
      <c:valAx>
        <c:axId val="660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55.51</c:v>
                </c:pt>
                <c:pt idx="3">
                  <c:v>54.9</c:v>
                </c:pt>
                <c:pt idx="4">
                  <c:v>57.29</c:v>
                </c:pt>
              </c:numCache>
            </c:numRef>
          </c:val>
          <c:extLst xmlns:c16r2="http://schemas.microsoft.com/office/drawing/2015/06/chart">
            <c:ext xmlns:c16="http://schemas.microsoft.com/office/drawing/2014/chart" uri="{C3380CC4-5D6E-409C-BE32-E72D297353CC}">
              <c16:uniqueId val="{00000000-244F-4D49-9054-D587426998E0}"/>
            </c:ext>
          </c:extLst>
        </c:ser>
        <c:dLbls>
          <c:showLegendKey val="0"/>
          <c:showVal val="0"/>
          <c:showCatName val="0"/>
          <c:showSerName val="0"/>
          <c:showPercent val="0"/>
          <c:showBubbleSize val="0"/>
        </c:dLbls>
        <c:gapWidth val="150"/>
        <c:axId val="67287680"/>
        <c:axId val="672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244F-4D49-9054-D587426998E0}"/>
            </c:ext>
          </c:extLst>
        </c:ser>
        <c:dLbls>
          <c:showLegendKey val="0"/>
          <c:showVal val="0"/>
          <c:showCatName val="0"/>
          <c:showSerName val="0"/>
          <c:showPercent val="0"/>
          <c:showBubbleSize val="0"/>
        </c:dLbls>
        <c:marker val="1"/>
        <c:smooth val="0"/>
        <c:axId val="67287680"/>
        <c:axId val="67293952"/>
      </c:lineChart>
      <c:dateAx>
        <c:axId val="67287680"/>
        <c:scaling>
          <c:orientation val="minMax"/>
        </c:scaling>
        <c:delete val="1"/>
        <c:axPos val="b"/>
        <c:numFmt formatCode="ge" sourceLinked="1"/>
        <c:majorTickMark val="none"/>
        <c:minorTickMark val="none"/>
        <c:tickLblPos val="none"/>
        <c:crossAx val="67293952"/>
        <c:crosses val="autoZero"/>
        <c:auto val="1"/>
        <c:lblOffset val="100"/>
        <c:baseTimeUnit val="years"/>
      </c:dateAx>
      <c:valAx>
        <c:axId val="672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87.22</c:v>
                </c:pt>
                <c:pt idx="1">
                  <c:v>90.34</c:v>
                </c:pt>
                <c:pt idx="2">
                  <c:v>90.03</c:v>
                </c:pt>
                <c:pt idx="3">
                  <c:v>91.23</c:v>
                </c:pt>
                <c:pt idx="4">
                  <c:v>91.79</c:v>
                </c:pt>
              </c:numCache>
            </c:numRef>
          </c:val>
          <c:extLst xmlns:c16r2="http://schemas.microsoft.com/office/drawing/2015/06/chart">
            <c:ext xmlns:c16="http://schemas.microsoft.com/office/drawing/2014/chart" uri="{C3380CC4-5D6E-409C-BE32-E72D297353CC}">
              <c16:uniqueId val="{00000000-A4D3-43A9-983C-CDC8FABDAC75}"/>
            </c:ext>
          </c:extLst>
        </c:ser>
        <c:dLbls>
          <c:showLegendKey val="0"/>
          <c:showVal val="0"/>
          <c:showCatName val="0"/>
          <c:showSerName val="0"/>
          <c:showPercent val="0"/>
          <c:showBubbleSize val="0"/>
        </c:dLbls>
        <c:gapWidth val="150"/>
        <c:axId val="69573632"/>
        <c:axId val="695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A4D3-43A9-983C-CDC8FABDAC75}"/>
            </c:ext>
          </c:extLst>
        </c:ser>
        <c:dLbls>
          <c:showLegendKey val="0"/>
          <c:showVal val="0"/>
          <c:showCatName val="0"/>
          <c:showSerName val="0"/>
          <c:showPercent val="0"/>
          <c:showBubbleSize val="0"/>
        </c:dLbls>
        <c:marker val="1"/>
        <c:smooth val="0"/>
        <c:axId val="69573632"/>
        <c:axId val="69575808"/>
      </c:lineChart>
      <c:dateAx>
        <c:axId val="69573632"/>
        <c:scaling>
          <c:orientation val="minMax"/>
        </c:scaling>
        <c:delete val="1"/>
        <c:axPos val="b"/>
        <c:numFmt formatCode="ge" sourceLinked="1"/>
        <c:majorTickMark val="none"/>
        <c:minorTickMark val="none"/>
        <c:tickLblPos val="none"/>
        <c:crossAx val="69575808"/>
        <c:crosses val="autoZero"/>
        <c:auto val="1"/>
        <c:lblOffset val="100"/>
        <c:baseTimeUnit val="years"/>
      </c:dateAx>
      <c:valAx>
        <c:axId val="695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74.209999999999994</c:v>
                </c:pt>
                <c:pt idx="1">
                  <c:v>76.150000000000006</c:v>
                </c:pt>
                <c:pt idx="2">
                  <c:v>79.88</c:v>
                </c:pt>
                <c:pt idx="3">
                  <c:v>68.88</c:v>
                </c:pt>
                <c:pt idx="4">
                  <c:v>70.45</c:v>
                </c:pt>
              </c:numCache>
            </c:numRef>
          </c:val>
          <c:extLst xmlns:c16r2="http://schemas.microsoft.com/office/drawing/2015/06/chart">
            <c:ext xmlns:c16="http://schemas.microsoft.com/office/drawing/2014/chart" uri="{C3380CC4-5D6E-409C-BE32-E72D297353CC}">
              <c16:uniqueId val="{00000000-F683-4A15-B976-FAC80756DEE6}"/>
            </c:ext>
          </c:extLst>
        </c:ser>
        <c:dLbls>
          <c:showLegendKey val="0"/>
          <c:showVal val="0"/>
          <c:showCatName val="0"/>
          <c:showSerName val="0"/>
          <c:showPercent val="0"/>
          <c:showBubbleSize val="0"/>
        </c:dLbls>
        <c:gapWidth val="150"/>
        <c:axId val="100301824"/>
        <c:axId val="1003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83-4A15-B976-FAC80756DEE6}"/>
            </c:ext>
          </c:extLst>
        </c:ser>
        <c:dLbls>
          <c:showLegendKey val="0"/>
          <c:showVal val="0"/>
          <c:showCatName val="0"/>
          <c:showSerName val="0"/>
          <c:showPercent val="0"/>
          <c:showBubbleSize val="0"/>
        </c:dLbls>
        <c:marker val="1"/>
        <c:smooth val="0"/>
        <c:axId val="100301824"/>
        <c:axId val="100324480"/>
      </c:lineChart>
      <c:dateAx>
        <c:axId val="100301824"/>
        <c:scaling>
          <c:orientation val="minMax"/>
        </c:scaling>
        <c:delete val="1"/>
        <c:axPos val="b"/>
        <c:numFmt formatCode="ge" sourceLinked="1"/>
        <c:majorTickMark val="none"/>
        <c:minorTickMark val="none"/>
        <c:tickLblPos val="none"/>
        <c:crossAx val="100324480"/>
        <c:crosses val="autoZero"/>
        <c:auto val="1"/>
        <c:lblOffset val="100"/>
        <c:baseTimeUnit val="years"/>
      </c:dateAx>
      <c:valAx>
        <c:axId val="1003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22-4073-96BE-825743C385EC}"/>
            </c:ext>
          </c:extLst>
        </c:ser>
        <c:dLbls>
          <c:showLegendKey val="0"/>
          <c:showVal val="0"/>
          <c:showCatName val="0"/>
          <c:showSerName val="0"/>
          <c:showPercent val="0"/>
          <c:showBubbleSize val="0"/>
        </c:dLbls>
        <c:gapWidth val="150"/>
        <c:axId val="66923904"/>
        <c:axId val="669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22-4073-96BE-825743C385EC}"/>
            </c:ext>
          </c:extLst>
        </c:ser>
        <c:dLbls>
          <c:showLegendKey val="0"/>
          <c:showVal val="0"/>
          <c:showCatName val="0"/>
          <c:showSerName val="0"/>
          <c:showPercent val="0"/>
          <c:showBubbleSize val="0"/>
        </c:dLbls>
        <c:marker val="1"/>
        <c:smooth val="0"/>
        <c:axId val="66923904"/>
        <c:axId val="66950656"/>
      </c:lineChart>
      <c:dateAx>
        <c:axId val="66923904"/>
        <c:scaling>
          <c:orientation val="minMax"/>
        </c:scaling>
        <c:delete val="1"/>
        <c:axPos val="b"/>
        <c:numFmt formatCode="ge" sourceLinked="1"/>
        <c:majorTickMark val="none"/>
        <c:minorTickMark val="none"/>
        <c:tickLblPos val="none"/>
        <c:crossAx val="66950656"/>
        <c:crosses val="autoZero"/>
        <c:auto val="1"/>
        <c:lblOffset val="100"/>
        <c:baseTimeUnit val="years"/>
      </c:dateAx>
      <c:valAx>
        <c:axId val="669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C4-433F-AD4F-110124609EE4}"/>
            </c:ext>
          </c:extLst>
        </c:ser>
        <c:dLbls>
          <c:showLegendKey val="0"/>
          <c:showVal val="0"/>
          <c:showCatName val="0"/>
          <c:showSerName val="0"/>
          <c:showPercent val="0"/>
          <c:showBubbleSize val="0"/>
        </c:dLbls>
        <c:gapWidth val="150"/>
        <c:axId val="69476352"/>
        <c:axId val="694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C4-433F-AD4F-110124609EE4}"/>
            </c:ext>
          </c:extLst>
        </c:ser>
        <c:dLbls>
          <c:showLegendKey val="0"/>
          <c:showVal val="0"/>
          <c:showCatName val="0"/>
          <c:showSerName val="0"/>
          <c:showPercent val="0"/>
          <c:showBubbleSize val="0"/>
        </c:dLbls>
        <c:marker val="1"/>
        <c:smooth val="0"/>
        <c:axId val="69476352"/>
        <c:axId val="69478272"/>
      </c:lineChart>
      <c:dateAx>
        <c:axId val="69476352"/>
        <c:scaling>
          <c:orientation val="minMax"/>
        </c:scaling>
        <c:delete val="1"/>
        <c:axPos val="b"/>
        <c:numFmt formatCode="ge" sourceLinked="1"/>
        <c:majorTickMark val="none"/>
        <c:minorTickMark val="none"/>
        <c:tickLblPos val="none"/>
        <c:crossAx val="69478272"/>
        <c:crosses val="autoZero"/>
        <c:auto val="1"/>
        <c:lblOffset val="100"/>
        <c:baseTimeUnit val="years"/>
      </c:dateAx>
      <c:valAx>
        <c:axId val="694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F9-4ABC-94B6-500A8D167696}"/>
            </c:ext>
          </c:extLst>
        </c:ser>
        <c:dLbls>
          <c:showLegendKey val="0"/>
          <c:showVal val="0"/>
          <c:showCatName val="0"/>
          <c:showSerName val="0"/>
          <c:showPercent val="0"/>
          <c:showBubbleSize val="0"/>
        </c:dLbls>
        <c:gapWidth val="150"/>
        <c:axId val="69533056"/>
        <c:axId val="670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F9-4ABC-94B6-500A8D167696}"/>
            </c:ext>
          </c:extLst>
        </c:ser>
        <c:dLbls>
          <c:showLegendKey val="0"/>
          <c:showVal val="0"/>
          <c:showCatName val="0"/>
          <c:showSerName val="0"/>
          <c:showPercent val="0"/>
          <c:showBubbleSize val="0"/>
        </c:dLbls>
        <c:marker val="1"/>
        <c:smooth val="0"/>
        <c:axId val="69533056"/>
        <c:axId val="67048192"/>
      </c:lineChart>
      <c:dateAx>
        <c:axId val="69533056"/>
        <c:scaling>
          <c:orientation val="minMax"/>
        </c:scaling>
        <c:delete val="1"/>
        <c:axPos val="b"/>
        <c:numFmt formatCode="ge" sourceLinked="1"/>
        <c:majorTickMark val="none"/>
        <c:minorTickMark val="none"/>
        <c:tickLblPos val="none"/>
        <c:crossAx val="67048192"/>
        <c:crosses val="autoZero"/>
        <c:auto val="1"/>
        <c:lblOffset val="100"/>
        <c:baseTimeUnit val="years"/>
      </c:dateAx>
      <c:valAx>
        <c:axId val="670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9C-4640-9BE2-8B4E12682941}"/>
            </c:ext>
          </c:extLst>
        </c:ser>
        <c:dLbls>
          <c:showLegendKey val="0"/>
          <c:showVal val="0"/>
          <c:showCatName val="0"/>
          <c:showSerName val="0"/>
          <c:showPercent val="0"/>
          <c:showBubbleSize val="0"/>
        </c:dLbls>
        <c:gapWidth val="150"/>
        <c:axId val="67066880"/>
        <c:axId val="670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9C-4640-9BE2-8B4E12682941}"/>
            </c:ext>
          </c:extLst>
        </c:ser>
        <c:dLbls>
          <c:showLegendKey val="0"/>
          <c:showVal val="0"/>
          <c:showCatName val="0"/>
          <c:showSerName val="0"/>
          <c:showPercent val="0"/>
          <c:showBubbleSize val="0"/>
        </c:dLbls>
        <c:marker val="1"/>
        <c:smooth val="0"/>
        <c:axId val="67066880"/>
        <c:axId val="67069056"/>
      </c:lineChart>
      <c:dateAx>
        <c:axId val="67066880"/>
        <c:scaling>
          <c:orientation val="minMax"/>
        </c:scaling>
        <c:delete val="1"/>
        <c:axPos val="b"/>
        <c:numFmt formatCode="ge" sourceLinked="1"/>
        <c:majorTickMark val="none"/>
        <c:minorTickMark val="none"/>
        <c:tickLblPos val="none"/>
        <c:crossAx val="67069056"/>
        <c:crosses val="autoZero"/>
        <c:auto val="1"/>
        <c:lblOffset val="100"/>
        <c:baseTimeUnit val="years"/>
      </c:dateAx>
      <c:valAx>
        <c:axId val="670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341.14</c:v>
                </c:pt>
                <c:pt idx="1">
                  <c:v>342.93</c:v>
                </c:pt>
                <c:pt idx="2">
                  <c:v>466.58</c:v>
                </c:pt>
                <c:pt idx="3">
                  <c:v>385.75</c:v>
                </c:pt>
                <c:pt idx="4">
                  <c:v>817.49</c:v>
                </c:pt>
              </c:numCache>
            </c:numRef>
          </c:val>
          <c:extLst xmlns:c16r2="http://schemas.microsoft.com/office/drawing/2015/06/chart">
            <c:ext xmlns:c16="http://schemas.microsoft.com/office/drawing/2014/chart" uri="{C3380CC4-5D6E-409C-BE32-E72D297353CC}">
              <c16:uniqueId val="{00000000-FDF2-46D2-96F7-078B5AC08E0E}"/>
            </c:ext>
          </c:extLst>
        </c:ser>
        <c:dLbls>
          <c:showLegendKey val="0"/>
          <c:showVal val="0"/>
          <c:showCatName val="0"/>
          <c:showSerName val="0"/>
          <c:showPercent val="0"/>
          <c:showBubbleSize val="0"/>
        </c:dLbls>
        <c:gapWidth val="150"/>
        <c:axId val="67122688"/>
        <c:axId val="671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FDF2-46D2-96F7-078B5AC08E0E}"/>
            </c:ext>
          </c:extLst>
        </c:ser>
        <c:dLbls>
          <c:showLegendKey val="0"/>
          <c:showVal val="0"/>
          <c:showCatName val="0"/>
          <c:showSerName val="0"/>
          <c:showPercent val="0"/>
          <c:showBubbleSize val="0"/>
        </c:dLbls>
        <c:marker val="1"/>
        <c:smooth val="0"/>
        <c:axId val="67122688"/>
        <c:axId val="67124608"/>
      </c:lineChart>
      <c:dateAx>
        <c:axId val="67122688"/>
        <c:scaling>
          <c:orientation val="minMax"/>
        </c:scaling>
        <c:delete val="1"/>
        <c:axPos val="b"/>
        <c:numFmt formatCode="ge" sourceLinked="1"/>
        <c:majorTickMark val="none"/>
        <c:minorTickMark val="none"/>
        <c:tickLblPos val="none"/>
        <c:crossAx val="67124608"/>
        <c:crosses val="autoZero"/>
        <c:auto val="1"/>
        <c:lblOffset val="100"/>
        <c:baseTimeUnit val="years"/>
      </c:dateAx>
      <c:valAx>
        <c:axId val="671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67.540000000000006</c:v>
                </c:pt>
                <c:pt idx="1">
                  <c:v>89.34</c:v>
                </c:pt>
                <c:pt idx="2">
                  <c:v>85.33</c:v>
                </c:pt>
                <c:pt idx="3">
                  <c:v>79.66</c:v>
                </c:pt>
                <c:pt idx="4">
                  <c:v>97.22</c:v>
                </c:pt>
              </c:numCache>
            </c:numRef>
          </c:val>
          <c:extLst xmlns:c16r2="http://schemas.microsoft.com/office/drawing/2015/06/chart">
            <c:ext xmlns:c16="http://schemas.microsoft.com/office/drawing/2014/chart" uri="{C3380CC4-5D6E-409C-BE32-E72D297353CC}">
              <c16:uniqueId val="{00000000-A4B5-4C91-A525-645475ECB888}"/>
            </c:ext>
          </c:extLst>
        </c:ser>
        <c:dLbls>
          <c:showLegendKey val="0"/>
          <c:showVal val="0"/>
          <c:showCatName val="0"/>
          <c:showSerName val="0"/>
          <c:showPercent val="0"/>
          <c:showBubbleSize val="0"/>
        </c:dLbls>
        <c:gapWidth val="150"/>
        <c:axId val="67147648"/>
        <c:axId val="671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A4B5-4C91-A525-645475ECB888}"/>
            </c:ext>
          </c:extLst>
        </c:ser>
        <c:dLbls>
          <c:showLegendKey val="0"/>
          <c:showVal val="0"/>
          <c:showCatName val="0"/>
          <c:showSerName val="0"/>
          <c:showPercent val="0"/>
          <c:showBubbleSize val="0"/>
        </c:dLbls>
        <c:marker val="1"/>
        <c:smooth val="0"/>
        <c:axId val="67147648"/>
        <c:axId val="67162112"/>
      </c:lineChart>
      <c:dateAx>
        <c:axId val="67147648"/>
        <c:scaling>
          <c:orientation val="minMax"/>
        </c:scaling>
        <c:delete val="1"/>
        <c:axPos val="b"/>
        <c:numFmt formatCode="ge" sourceLinked="1"/>
        <c:majorTickMark val="none"/>
        <c:minorTickMark val="none"/>
        <c:tickLblPos val="none"/>
        <c:crossAx val="67162112"/>
        <c:crosses val="autoZero"/>
        <c:auto val="1"/>
        <c:lblOffset val="100"/>
        <c:baseTimeUnit val="years"/>
      </c:dateAx>
      <c:valAx>
        <c:axId val="671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291.04000000000002</c:v>
                </c:pt>
                <c:pt idx="1">
                  <c:v>222.04</c:v>
                </c:pt>
                <c:pt idx="2">
                  <c:v>235.82</c:v>
                </c:pt>
                <c:pt idx="3">
                  <c:v>253.43</c:v>
                </c:pt>
                <c:pt idx="4">
                  <c:v>207.96</c:v>
                </c:pt>
              </c:numCache>
            </c:numRef>
          </c:val>
          <c:extLst xmlns:c16r2="http://schemas.microsoft.com/office/drawing/2015/06/chart">
            <c:ext xmlns:c16="http://schemas.microsoft.com/office/drawing/2014/chart" uri="{C3380CC4-5D6E-409C-BE32-E72D297353CC}">
              <c16:uniqueId val="{00000000-01DC-4339-AE92-462D329C6634}"/>
            </c:ext>
          </c:extLst>
        </c:ser>
        <c:dLbls>
          <c:showLegendKey val="0"/>
          <c:showVal val="0"/>
          <c:showCatName val="0"/>
          <c:showSerName val="0"/>
          <c:showPercent val="0"/>
          <c:showBubbleSize val="0"/>
        </c:dLbls>
        <c:gapWidth val="150"/>
        <c:axId val="67250432"/>
        <c:axId val="672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01DC-4339-AE92-462D329C6634}"/>
            </c:ext>
          </c:extLst>
        </c:ser>
        <c:dLbls>
          <c:showLegendKey val="0"/>
          <c:showVal val="0"/>
          <c:showCatName val="0"/>
          <c:showSerName val="0"/>
          <c:showPercent val="0"/>
          <c:showBubbleSize val="0"/>
        </c:dLbls>
        <c:marker val="1"/>
        <c:smooth val="0"/>
        <c:axId val="67250432"/>
        <c:axId val="67256704"/>
      </c:lineChart>
      <c:dateAx>
        <c:axId val="67250432"/>
        <c:scaling>
          <c:orientation val="minMax"/>
        </c:scaling>
        <c:delete val="1"/>
        <c:axPos val="b"/>
        <c:numFmt formatCode="ge" sourceLinked="1"/>
        <c:majorTickMark val="none"/>
        <c:minorTickMark val="none"/>
        <c:tickLblPos val="none"/>
        <c:crossAx val="67256704"/>
        <c:crosses val="autoZero"/>
        <c:auto val="1"/>
        <c:lblOffset val="100"/>
        <c:baseTimeUnit val="years"/>
      </c:dateAx>
      <c:valAx>
        <c:axId val="672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28"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京都府　南丹市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31981</v>
      </c>
      <c r="AM8" s="51"/>
      <c r="AN8" s="51"/>
      <c r="AO8" s="51"/>
      <c r="AP8" s="51"/>
      <c r="AQ8" s="51"/>
      <c r="AR8" s="51"/>
      <c r="AS8" s="51"/>
      <c r="AT8" s="46">
        <f>データ!T6</f>
        <v>616.4</v>
      </c>
      <c r="AU8" s="46"/>
      <c r="AV8" s="46"/>
      <c r="AW8" s="46"/>
      <c r="AX8" s="46"/>
      <c r="AY8" s="46"/>
      <c r="AZ8" s="46"/>
      <c r="BA8" s="46"/>
      <c r="BB8" s="46">
        <f>データ!U6</f>
        <v>51.88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53.35</v>
      </c>
      <c r="Q10" s="46"/>
      <c r="R10" s="46"/>
      <c r="S10" s="46"/>
      <c r="T10" s="46"/>
      <c r="U10" s="46"/>
      <c r="V10" s="46"/>
      <c r="W10" s="46">
        <f>データ!Q6</f>
        <v>86.33</v>
      </c>
      <c r="X10" s="46"/>
      <c r="Y10" s="46"/>
      <c r="Z10" s="46"/>
      <c r="AA10" s="46"/>
      <c r="AB10" s="46"/>
      <c r="AC10" s="46"/>
      <c r="AD10" s="51">
        <f>データ!R6</f>
        <v>3450</v>
      </c>
      <c r="AE10" s="51"/>
      <c r="AF10" s="51"/>
      <c r="AG10" s="51"/>
      <c r="AH10" s="51"/>
      <c r="AI10" s="51"/>
      <c r="AJ10" s="51"/>
      <c r="AK10" s="2"/>
      <c r="AL10" s="51">
        <f>データ!V6</f>
        <v>16933</v>
      </c>
      <c r="AM10" s="51"/>
      <c r="AN10" s="51"/>
      <c r="AO10" s="51"/>
      <c r="AP10" s="51"/>
      <c r="AQ10" s="51"/>
      <c r="AR10" s="51"/>
      <c r="AS10" s="51"/>
      <c r="AT10" s="46">
        <f>データ!W6</f>
        <v>6.16</v>
      </c>
      <c r="AU10" s="46"/>
      <c r="AV10" s="46"/>
      <c r="AW10" s="46"/>
      <c r="AX10" s="46"/>
      <c r="AY10" s="46"/>
      <c r="AZ10" s="46"/>
      <c r="BA10" s="46"/>
      <c r="BB10" s="46">
        <f>データ!X6</f>
        <v>2748.86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111</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01LVKenn8BWqXG73biKBnZVtd5ofh3yxVnEwnFgmyx5GnN/S/CUk7HCwYajYd3ZG7z8G8UWzrko1xzcC8r8OOQ==" saltValue="ybD+ZT4wxOzfMPPVTiDzE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262137</v>
      </c>
      <c r="D6" s="33">
        <f t="shared" si="3"/>
        <v>47</v>
      </c>
      <c r="E6" s="33">
        <f t="shared" si="3"/>
        <v>17</v>
      </c>
      <c r="F6" s="33">
        <f t="shared" si="3"/>
        <v>1</v>
      </c>
      <c r="G6" s="33">
        <f t="shared" si="3"/>
        <v>0</v>
      </c>
      <c r="H6" s="33" t="str">
        <f t="shared" si="3"/>
        <v>京都府　南丹市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53.35</v>
      </c>
      <c r="Q6" s="34">
        <f t="shared" si="3"/>
        <v>86.33</v>
      </c>
      <c r="R6" s="34">
        <f t="shared" si="3"/>
        <v>3450</v>
      </c>
      <c r="S6" s="34">
        <f t="shared" si="3"/>
        <v>31981</v>
      </c>
      <c r="T6" s="34">
        <f t="shared" si="3"/>
        <v>616.4</v>
      </c>
      <c r="U6" s="34">
        <f t="shared" si="3"/>
        <v>51.88</v>
      </c>
      <c r="V6" s="34">
        <f t="shared" si="3"/>
        <v>16933</v>
      </c>
      <c r="W6" s="34">
        <f t="shared" si="3"/>
        <v>6.16</v>
      </c>
      <c r="X6" s="34">
        <f t="shared" si="3"/>
        <v>2748.86</v>
      </c>
      <c r="Y6" s="35">
        <f>IF(Y7="",NA(),Y7)</f>
        <v>74.209999999999994</v>
      </c>
      <c r="Z6" s="35">
        <f t="shared" ref="Z6:AH6" si="4">IF(Z7="",NA(),Z7)</f>
        <v>76.150000000000006</v>
      </c>
      <c r="AA6" s="35">
        <f t="shared" si="4"/>
        <v>79.88</v>
      </c>
      <c r="AB6" s="35">
        <f t="shared" si="4"/>
        <v>68.88</v>
      </c>
      <c r="AC6" s="35">
        <f t="shared" si="4"/>
        <v>70.45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341.14</v>
      </c>
      <c r="BG6" s="35">
        <f t="shared" ref="BG6:BO6" si="7">IF(BG7="",NA(),BG7)</f>
        <v>342.93</v>
      </c>
      <c r="BH6" s="35">
        <f t="shared" si="7"/>
        <v>466.58</v>
      </c>
      <c r="BI6" s="35">
        <f t="shared" si="7"/>
        <v>385.75</v>
      </c>
      <c r="BJ6" s="35">
        <f t="shared" si="7"/>
        <v>817.49</v>
      </c>
      <c r="BK6" s="35">
        <f t="shared" si="7"/>
        <v>1136.5</v>
      </c>
      <c r="BL6" s="35">
        <f t="shared" si="7"/>
        <v>1118.56</v>
      </c>
      <c r="BM6" s="35">
        <f t="shared" si="7"/>
        <v>1111.31</v>
      </c>
      <c r="BN6" s="35">
        <f t="shared" si="7"/>
        <v>966.33</v>
      </c>
      <c r="BO6" s="35">
        <f t="shared" si="7"/>
        <v>958.81</v>
      </c>
      <c r="BP6" s="34" t="str">
        <f>IF(BP7="","",IF(BP7="-","【-】","【"&amp;SUBSTITUTE(TEXT(BP7,"#,##0.00"),"-","△")&amp;"】"))</f>
        <v>【682.78】</v>
      </c>
      <c r="BQ6" s="35">
        <f>IF(BQ7="",NA(),BQ7)</f>
        <v>67.540000000000006</v>
      </c>
      <c r="BR6" s="35">
        <f t="shared" ref="BR6:BZ6" si="8">IF(BR7="",NA(),BR7)</f>
        <v>89.34</v>
      </c>
      <c r="BS6" s="35">
        <f t="shared" si="8"/>
        <v>85.33</v>
      </c>
      <c r="BT6" s="35">
        <f t="shared" si="8"/>
        <v>79.66</v>
      </c>
      <c r="BU6" s="35">
        <f t="shared" si="8"/>
        <v>97.22</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291.04000000000002</v>
      </c>
      <c r="CC6" s="35">
        <f t="shared" ref="CC6:CK6" si="9">IF(CC7="",NA(),CC7)</f>
        <v>222.04</v>
      </c>
      <c r="CD6" s="35">
        <f t="shared" si="9"/>
        <v>235.82</v>
      </c>
      <c r="CE6" s="35">
        <f t="shared" si="9"/>
        <v>253.43</v>
      </c>
      <c r="CF6" s="35">
        <f t="shared" si="9"/>
        <v>207.96</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f t="shared" si="10"/>
        <v>55.51</v>
      </c>
      <c r="CP6" s="35">
        <f t="shared" si="10"/>
        <v>54.9</v>
      </c>
      <c r="CQ6" s="35">
        <f t="shared" si="10"/>
        <v>57.29</v>
      </c>
      <c r="CR6" s="35">
        <f t="shared" si="10"/>
        <v>54.44</v>
      </c>
      <c r="CS6" s="35">
        <f t="shared" si="10"/>
        <v>54.67</v>
      </c>
      <c r="CT6" s="35">
        <f t="shared" si="10"/>
        <v>53.51</v>
      </c>
      <c r="CU6" s="35">
        <f t="shared" si="10"/>
        <v>53.5</v>
      </c>
      <c r="CV6" s="35">
        <f t="shared" si="10"/>
        <v>52.58</v>
      </c>
      <c r="CW6" s="34" t="str">
        <f>IF(CW7="","",IF(CW7="-","【-】","【"&amp;SUBSTITUTE(TEXT(CW7,"#,##0.00"),"-","△")&amp;"】"))</f>
        <v>【58.98】</v>
      </c>
      <c r="CX6" s="35">
        <f>IF(CX7="",NA(),CX7)</f>
        <v>87.22</v>
      </c>
      <c r="CY6" s="35">
        <f t="shared" ref="CY6:DG6" si="11">IF(CY7="",NA(),CY7)</f>
        <v>90.34</v>
      </c>
      <c r="CZ6" s="35">
        <f t="shared" si="11"/>
        <v>90.03</v>
      </c>
      <c r="DA6" s="35">
        <f t="shared" si="11"/>
        <v>91.23</v>
      </c>
      <c r="DB6" s="35">
        <f t="shared" si="11"/>
        <v>91.79</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c r="A7" s="28"/>
      <c r="B7" s="37">
        <v>2018</v>
      </c>
      <c r="C7" s="37">
        <v>262137</v>
      </c>
      <c r="D7" s="37">
        <v>47</v>
      </c>
      <c r="E7" s="37">
        <v>17</v>
      </c>
      <c r="F7" s="37">
        <v>1</v>
      </c>
      <c r="G7" s="37">
        <v>0</v>
      </c>
      <c r="H7" s="37" t="s">
        <v>98</v>
      </c>
      <c r="I7" s="37" t="s">
        <v>99</v>
      </c>
      <c r="J7" s="37" t="s">
        <v>100</v>
      </c>
      <c r="K7" s="37" t="s">
        <v>101</v>
      </c>
      <c r="L7" s="37" t="s">
        <v>102</v>
      </c>
      <c r="M7" s="37" t="s">
        <v>103</v>
      </c>
      <c r="N7" s="38" t="s">
        <v>104</v>
      </c>
      <c r="O7" s="38" t="s">
        <v>105</v>
      </c>
      <c r="P7" s="38">
        <v>53.35</v>
      </c>
      <c r="Q7" s="38">
        <v>86.33</v>
      </c>
      <c r="R7" s="38">
        <v>3450</v>
      </c>
      <c r="S7" s="38">
        <v>31981</v>
      </c>
      <c r="T7" s="38">
        <v>616.4</v>
      </c>
      <c r="U7" s="38">
        <v>51.88</v>
      </c>
      <c r="V7" s="38">
        <v>16933</v>
      </c>
      <c r="W7" s="38">
        <v>6.16</v>
      </c>
      <c r="X7" s="38">
        <v>2748.86</v>
      </c>
      <c r="Y7" s="38">
        <v>74.209999999999994</v>
      </c>
      <c r="Z7" s="38">
        <v>76.150000000000006</v>
      </c>
      <c r="AA7" s="38">
        <v>79.88</v>
      </c>
      <c r="AB7" s="38">
        <v>68.88</v>
      </c>
      <c r="AC7" s="38">
        <v>70.45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341.14</v>
      </c>
      <c r="BG7" s="38">
        <v>342.93</v>
      </c>
      <c r="BH7" s="38">
        <v>466.58</v>
      </c>
      <c r="BI7" s="38">
        <v>385.75</v>
      </c>
      <c r="BJ7" s="38">
        <v>817.49</v>
      </c>
      <c r="BK7" s="38">
        <v>1136.5</v>
      </c>
      <c r="BL7" s="38">
        <v>1118.56</v>
      </c>
      <c r="BM7" s="38">
        <v>1111.31</v>
      </c>
      <c r="BN7" s="38">
        <v>966.33</v>
      </c>
      <c r="BO7" s="38">
        <v>958.81</v>
      </c>
      <c r="BP7" s="38">
        <v>682.78</v>
      </c>
      <c r="BQ7" s="38">
        <v>67.540000000000006</v>
      </c>
      <c r="BR7" s="38">
        <v>89.34</v>
      </c>
      <c r="BS7" s="38">
        <v>85.33</v>
      </c>
      <c r="BT7" s="38">
        <v>79.66</v>
      </c>
      <c r="BU7" s="38">
        <v>97.22</v>
      </c>
      <c r="BV7" s="38">
        <v>71.650000000000006</v>
      </c>
      <c r="BW7" s="38">
        <v>72.33</v>
      </c>
      <c r="BX7" s="38">
        <v>75.540000000000006</v>
      </c>
      <c r="BY7" s="38">
        <v>81.739999999999995</v>
      </c>
      <c r="BZ7" s="38">
        <v>82.88</v>
      </c>
      <c r="CA7" s="38">
        <v>100.91</v>
      </c>
      <c r="CB7" s="38">
        <v>291.04000000000002</v>
      </c>
      <c r="CC7" s="38">
        <v>222.04</v>
      </c>
      <c r="CD7" s="38">
        <v>235.82</v>
      </c>
      <c r="CE7" s="38">
        <v>253.43</v>
      </c>
      <c r="CF7" s="38">
        <v>207.96</v>
      </c>
      <c r="CG7" s="38">
        <v>217.82</v>
      </c>
      <c r="CH7" s="38">
        <v>215.28</v>
      </c>
      <c r="CI7" s="38">
        <v>207.96</v>
      </c>
      <c r="CJ7" s="38">
        <v>194.31</v>
      </c>
      <c r="CK7" s="38">
        <v>190.99</v>
      </c>
      <c r="CL7" s="38">
        <v>136.86000000000001</v>
      </c>
      <c r="CM7" s="38" t="s">
        <v>104</v>
      </c>
      <c r="CN7" s="38" t="s">
        <v>104</v>
      </c>
      <c r="CO7" s="38">
        <v>55.51</v>
      </c>
      <c r="CP7" s="38">
        <v>54.9</v>
      </c>
      <c r="CQ7" s="38">
        <v>57.29</v>
      </c>
      <c r="CR7" s="38">
        <v>54.44</v>
      </c>
      <c r="CS7" s="38">
        <v>54.67</v>
      </c>
      <c r="CT7" s="38">
        <v>53.51</v>
      </c>
      <c r="CU7" s="38">
        <v>53.5</v>
      </c>
      <c r="CV7" s="38">
        <v>52.58</v>
      </c>
      <c r="CW7" s="38">
        <v>58.98</v>
      </c>
      <c r="CX7" s="38">
        <v>87.22</v>
      </c>
      <c r="CY7" s="38">
        <v>90.34</v>
      </c>
      <c r="CZ7" s="38">
        <v>90.03</v>
      </c>
      <c r="DA7" s="38">
        <v>91.23</v>
      </c>
      <c r="DB7" s="38">
        <v>91.79</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42">
        <v>0</v>
      </c>
      <c r="EH7" s="38">
        <v>0</v>
      </c>
      <c r="EI7" s="38">
        <v>0</v>
      </c>
      <c r="EJ7" s="38">
        <v>0.04</v>
      </c>
      <c r="EK7" s="38">
        <v>0.11</v>
      </c>
      <c r="EL7" s="38">
        <v>0.15</v>
      </c>
      <c r="EM7" s="38">
        <v>0.16</v>
      </c>
      <c r="EN7" s="38">
        <v>0.13</v>
      </c>
      <c r="EO7" s="38">
        <v>0.23</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川勝　建太朗</dc:creator>
  <cp:lastModifiedBy> </cp:lastModifiedBy>
  <cp:lastPrinted>2020-02-05T09:14:38Z</cp:lastPrinted>
  <dcterms:created xsi:type="dcterms:W3CDTF">2020-02-02T23:38:34Z</dcterms:created>
  <dcterms:modified xsi:type="dcterms:W3CDTF">2020-02-05T09:26:50Z</dcterms:modified>
</cp:coreProperties>
</file>