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xOtH8cIHIvmV7rOjhqrw4wrxb+0m3xz7Pscce4qaaQPw/MgvB0wEqvdf4xeX29pKHmwc2AK/d2OjSSNBoY9X/w==" workbookSaltValue="YHpuVRPjSKXBT22WIJXrgA==" workbookSpinCount="100000" lockStructure="1"/>
  <bookViews>
    <workbookView xWindow="-105" yWindow="-105" windowWidth="19395" windowHeight="1099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N6" i="5"/>
  <c r="M6" i="5"/>
  <c r="AD8"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L8" i="4"/>
  <c r="W8" i="4"/>
  <c r="I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<sst xmlns="http://schemas.openxmlformats.org/spreadsheetml/2006/main" count="220" uniqueCount="107">
  <si>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</si>
  <si>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</si>
  <si>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</si>
  <si>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</si>
  <si>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</si>
  <si>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</si>
  <si>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</si>
  <si>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</si>
  <si>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</si>
  <si>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</si>
  <si>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</si>
  <si>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</si>
  <si>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</si>
  <si>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</si>
  <si>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</si>
  <si>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</si>
  <si>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</si>
  <si>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</si>
  <si>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</si>
  <si>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</si>
  <si>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</si>
  <si>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</si>
  <si>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</si>
  <si>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</si>
  <si>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</si>
  <si>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</si>
  <si>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</si>
  <si>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</si>
  <si>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</si>
  <si>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</si>
  <si>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</si>
  <si>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</si>
  <si>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</si>
  <si>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</si>
  <si>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</si>
  <si>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</si>
  <si>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</si>
  <si>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</si>
  <si>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</si>
  <si>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</si>
  <si>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</si>
  <si>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</si>
  <si>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</si>
  <si>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</si>
  <si>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</si>
  <si>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</si>
  <si>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</si>
  <si>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</si>
  <si>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</si>
  <si>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</si>
  <si>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</si>
  <si>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</si>
  <si>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</si>
  <si>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</si>
  <si>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</si>
  <si>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</si>
  <si>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</si>
  <si>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</si>
  <si>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</si>
  <si>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</si>
  <si>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</si>
  <si>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</si>
  <si>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</si>
  <si>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</si>
  <si>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</si>
  <si>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</si>
  <si>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</si>
  <si>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</si>
  <si>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</si>
  <si>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</si>
  <si>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</si>
  <si>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</si>
  <si>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</si>
  <si>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</si>
  <si>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</si>
  <si>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</si>
  <si>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</si>
  <si>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</si>
  <si>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</si>
  <si>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</si>
  <si>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</si>
  <si>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</si>
  <si>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</si>
  <si>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</si>
  <si>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</si>
  <si>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</si>
  <si>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</si>
  <si>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</si>
  <si>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</si>
  <si>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</si>
  <si>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</si>
  <si>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</si>
  <si>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南丹市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</si>
  <si>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</si>
  <si>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</si>
  <si>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</si>
  <si>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</si>
  <si>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</si>
  <si>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</si>
  <si>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</si>
  <si>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</si>
  <si>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</si>
  <si>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</si>
  <si>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</si>
  <si>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３０年度より簡易水道統合により老朽化した管路が多くみられる状況があり、管路経年化率が上昇しています。京都府内でも広大な面積であることから今後管路更新に多額の費用が見込まれるため、計画的に管路更新をする必要があります。</t>
    <rPh sb="1" eb="3">
      <t>ヘイセイ</t>
    </rPh>
    <rPh sb="5" eb="6">
      <t>ネン</t>
    </rPh>
    <rPh sb="6" eb="7">
      <t>ド</t>
    </rPh>
    <rPh sb="9" eb="11">
      <t>カンイ</t>
    </rPh>
    <rPh sb="11" eb="13">
      <t>スイドウ</t>
    </rPh>
    <rPh sb="13" eb="15">
      <t>トウゴウ</t>
    </rPh>
    <rPh sb="18" eb="21">
      <t>ロウキュウカ</t>
    </rPh>
    <rPh sb="23" eb="25">
      <t>カンロ</t>
    </rPh>
    <rPh sb="26" eb="27">
      <t>オオ</t>
    </rPh>
    <rPh sb="32" eb="34">
      <t>ジョウキョウ</t>
    </rPh>
    <rPh sb="38" eb="40">
      <t>カンロ</t>
    </rPh>
    <rPh sb="40" eb="43">
      <t>ケイネンカ</t>
    </rPh>
    <rPh sb="43" eb="44">
      <t>リツ</t>
    </rPh>
    <rPh sb="45" eb="47">
      <t>ジョウショウ</t>
    </rPh>
    <rPh sb="53" eb="55">
      <t>キョウト</t>
    </rPh>
    <rPh sb="55" eb="57">
      <t>フナイ</t>
    </rPh>
    <rPh sb="59" eb="61">
      <t>コウダイ</t>
    </rPh>
    <rPh sb="62" eb="64">
      <t>メンセキ</t>
    </rPh>
    <rPh sb="71" eb="73">
      <t>コンゴ</t>
    </rPh>
    <rPh sb="73" eb="75">
      <t>カンロ</t>
    </rPh>
    <rPh sb="75" eb="77">
      <t>コウシン</t>
    </rPh>
    <rPh sb="78" eb="80">
      <t>タガク</t>
    </rPh>
    <rPh sb="81" eb="83">
      <t>ヒヨウ</t>
    </rPh>
    <rPh sb="84" eb="86">
      <t>ミコ</t>
    </rPh>
    <rPh sb="92" eb="95">
      <t>ケイカクテキ</t>
    </rPh>
    <rPh sb="96" eb="98">
      <t>カンロ</t>
    </rPh>
    <rPh sb="98" eb="100">
      <t>コウシン</t>
    </rPh>
    <rPh sb="103" eb="105">
      <t>ヒツヨウ</t>
    </rPh>
    <phoneticPr fontId="4"/>
  </si>
  <si>
    <t>　平成３０年度に簡易水道事業の統合を行ったが現在のところ事業運営に係る費用は水道料金の収入で賄えており、良好な状況と言えます。
　ただし、今後人口減少による料金収納の減少が予測される一方で、広大な面積にわたり布設されている老朽管や老朽化した水道施設の更新を順次計画的に行っていかなければなりません。このため、料金見直しを含めた財源の確保を検討する必要があります。
　</t>
    <rPh sb="1" eb="3">
      <t>ヘイセイ</t>
    </rPh>
    <rPh sb="5" eb="7">
      <t>ネンド</t>
    </rPh>
    <rPh sb="91" eb="93">
      <t>イッポウ</t>
    </rPh>
    <rPh sb="95" eb="97">
      <t>コウダイ</t>
    </rPh>
    <rPh sb="98" eb="100">
      <t>メンセキ</t>
    </rPh>
    <rPh sb="104" eb="106">
      <t>フセツ</t>
    </rPh>
    <rPh sb="111" eb="113">
      <t>ロウキュウ</t>
    </rPh>
    <rPh sb="113" eb="114">
      <t>カン</t>
    </rPh>
    <rPh sb="115" eb="118">
      <t>ロウキュウカ</t>
    </rPh>
    <rPh sb="120" eb="122">
      <t>スイドウ</t>
    </rPh>
    <rPh sb="122" eb="124">
      <t>シセツ</t>
    </rPh>
    <rPh sb="125" eb="127">
      <t>コウシン</t>
    </rPh>
    <rPh sb="128" eb="130">
      <t>ジュンジ</t>
    </rPh>
    <rPh sb="130" eb="133">
      <t>ケイカクテキ</t>
    </rPh>
    <rPh sb="134" eb="135">
      <t>オコナ</t>
    </rPh>
    <rPh sb="154" eb="156">
      <t>リョウキン</t>
    </rPh>
    <rPh sb="156" eb="158">
      <t>ミナオ</t>
    </rPh>
    <rPh sb="160" eb="161">
      <t>フク</t>
    </rPh>
    <rPh sb="163" eb="165">
      <t>ザイゲン</t>
    </rPh>
    <rPh sb="166" eb="168">
      <t>カクホ</t>
    </rPh>
    <rPh sb="169" eb="171">
      <t>ケントウ</t>
    </rPh>
    <rPh sb="173" eb="175">
      <t>ヒツヨウ</t>
    </rPh>
    <phoneticPr fontId="4"/>
  </si>
  <si>
    <t>　平成30年度において、簡易水道事業が統合となり1年目の経営分析となっています。
①経常収支比率　⑤料金回収率
　経常収支比率については100%を越えている状況であるが、簡易水道の損益が良くないため、統合する前と比べると低下している状況です。また料金回収率においても100%をかろうじて超えているものの将来的には人口減少により料金収入減少が予想されるため適切な料金設定を行う必要があります。
②累積欠損金比率
　欠損金は生じておらず、当指標については問題ありません。
③流動比率
　200%を越えることが理想とされる指標で平成30年度においても636.79％となっており流動負債に対して流動資産が大きいため短期的な債務に対する支払い能力は現時点で問題が無いと判断できます。
④企業債残高対給水収益比率
　平成３０年度において統合した影響により企業債残高が増加し平均より大きくなっています。
⑥給水原価
　昨年度までは、類似団体より抑えられていましたが統合の関係などにより減価償却費など諸経費の増加により平成30年度は増加しております。
⑦施設利用率　⑧有収率
　施設利用率の増加と有収率の減少については簡易水道統合が起因と考えられます。また有収率が低くなる原因は旧簡易水道区域の漏水が考えられるため、施設整備を適正に行っていく必要があります。
　</t>
    <rPh sb="1" eb="3">
      <t>ヘイセイ</t>
    </rPh>
    <rPh sb="5" eb="7">
      <t>ネンド</t>
    </rPh>
    <rPh sb="12" eb="14">
      <t>カンイ</t>
    </rPh>
    <rPh sb="14" eb="16">
      <t>スイドウ</t>
    </rPh>
    <rPh sb="16" eb="18">
      <t>ジギョウ</t>
    </rPh>
    <rPh sb="19" eb="21">
      <t>トウゴウ</t>
    </rPh>
    <rPh sb="25" eb="27">
      <t>ネンメ</t>
    </rPh>
    <rPh sb="28" eb="30">
      <t>ケイエイ</t>
    </rPh>
    <rPh sb="30" eb="32">
      <t>ブンセキ</t>
    </rPh>
    <rPh sb="42" eb="44">
      <t>ケイジョウ</t>
    </rPh>
    <rPh sb="44" eb="46">
      <t>シュウシ</t>
    </rPh>
    <rPh sb="46" eb="48">
      <t>ヒリツ</t>
    </rPh>
    <rPh sb="50" eb="52">
      <t>リョウキン</t>
    </rPh>
    <rPh sb="52" eb="54">
      <t>カイシュウ</t>
    </rPh>
    <rPh sb="54" eb="55">
      <t>リツ</t>
    </rPh>
    <rPh sb="57" eb="59">
      <t>ケイジョウ</t>
    </rPh>
    <rPh sb="59" eb="61">
      <t>シュウシ</t>
    </rPh>
    <rPh sb="61" eb="63">
      <t>ヒリツ</t>
    </rPh>
    <rPh sb="73" eb="74">
      <t>コ</t>
    </rPh>
    <rPh sb="78" eb="80">
      <t>ジョウキョウ</t>
    </rPh>
    <rPh sb="85" eb="87">
      <t>カンイ</t>
    </rPh>
    <rPh sb="87" eb="89">
      <t>スイドウ</t>
    </rPh>
    <rPh sb="90" eb="92">
      <t>ソンエキ</t>
    </rPh>
    <rPh sb="93" eb="94">
      <t>ヨ</t>
    </rPh>
    <rPh sb="100" eb="102">
      <t>トウゴウ</t>
    </rPh>
    <rPh sb="104" eb="105">
      <t>マエ</t>
    </rPh>
    <rPh sb="106" eb="107">
      <t>クラ</t>
    </rPh>
    <rPh sb="110" eb="112">
      <t>テイカ</t>
    </rPh>
    <rPh sb="116" eb="118">
      <t>ジョウキョウ</t>
    </rPh>
    <rPh sb="123" eb="125">
      <t>リョウキン</t>
    </rPh>
    <rPh sb="125" eb="127">
      <t>カイシュウ</t>
    </rPh>
    <rPh sb="127" eb="128">
      <t>リツ</t>
    </rPh>
    <rPh sb="143" eb="144">
      <t>コ</t>
    </rPh>
    <rPh sb="151" eb="154">
      <t>ショウライテキ</t>
    </rPh>
    <rPh sb="156" eb="158">
      <t>ジンコウ</t>
    </rPh>
    <rPh sb="158" eb="160">
      <t>ゲンショウ</t>
    </rPh>
    <rPh sb="163" eb="165">
      <t>リョウキン</t>
    </rPh>
    <rPh sb="165" eb="167">
      <t>シュウニュウ</t>
    </rPh>
    <rPh sb="167" eb="169">
      <t>ゲンショウ</t>
    </rPh>
    <rPh sb="170" eb="172">
      <t>ヨソウ</t>
    </rPh>
    <rPh sb="177" eb="179">
      <t>テキセツ</t>
    </rPh>
    <rPh sb="180" eb="182">
      <t>リョウキン</t>
    </rPh>
    <rPh sb="182" eb="184">
      <t>セッテイ</t>
    </rPh>
    <rPh sb="185" eb="186">
      <t>オコナ</t>
    </rPh>
    <rPh sb="187" eb="189">
      <t>ヒツヨウ</t>
    </rPh>
    <rPh sb="197" eb="199">
      <t>ルイセキ</t>
    </rPh>
    <rPh sb="199" eb="201">
      <t>ケッソン</t>
    </rPh>
    <rPh sb="201" eb="202">
      <t>キン</t>
    </rPh>
    <rPh sb="202" eb="204">
      <t>ヒリツ</t>
    </rPh>
    <rPh sb="206" eb="209">
      <t>ケッソンキン</t>
    </rPh>
    <rPh sb="210" eb="211">
      <t>ショウ</t>
    </rPh>
    <rPh sb="217" eb="218">
      <t>トウ</t>
    </rPh>
    <rPh sb="218" eb="220">
      <t>シヒョウ</t>
    </rPh>
    <rPh sb="225" eb="227">
      <t>モンダイ</t>
    </rPh>
    <rPh sb="235" eb="237">
      <t>リュウドウ</t>
    </rPh>
    <rPh sb="237" eb="239">
      <t>ヒリツ</t>
    </rPh>
    <rPh sb="246" eb="247">
      <t>コ</t>
    </rPh>
    <rPh sb="252" eb="254">
      <t>リソウ</t>
    </rPh>
    <rPh sb="258" eb="260">
      <t>シヒョウ</t>
    </rPh>
    <rPh sb="261" eb="263">
      <t>ヘイセイ</t>
    </rPh>
    <rPh sb="265" eb="267">
      <t>ネンド</t>
    </rPh>
    <rPh sb="285" eb="287">
      <t>リュウドウ</t>
    </rPh>
    <rPh sb="287" eb="289">
      <t>フサイ</t>
    </rPh>
    <rPh sb="290" eb="291">
      <t>タイ</t>
    </rPh>
    <rPh sb="293" eb="295">
      <t>リュウドウ</t>
    </rPh>
    <rPh sb="295" eb="297">
      <t>シサン</t>
    </rPh>
    <rPh sb="298" eb="299">
      <t>オオ</t>
    </rPh>
    <rPh sb="303" eb="306">
      <t>タンキテキ</t>
    </rPh>
    <rPh sb="307" eb="309">
      <t>サイム</t>
    </rPh>
    <rPh sb="310" eb="311">
      <t>タイ</t>
    </rPh>
    <rPh sb="313" eb="315">
      <t>シハラ</t>
    </rPh>
    <rPh sb="316" eb="318">
      <t>ノウリョク</t>
    </rPh>
    <rPh sb="319" eb="322">
      <t>ゲンジテン</t>
    </rPh>
    <rPh sb="323" eb="325">
      <t>モンダイ</t>
    </rPh>
    <rPh sb="326" eb="327">
      <t>ナ</t>
    </rPh>
    <rPh sb="329" eb="331">
      <t>ハンダン</t>
    </rPh>
    <rPh sb="338" eb="340">
      <t>キギョウ</t>
    </rPh>
    <rPh sb="340" eb="341">
      <t>サイ</t>
    </rPh>
    <rPh sb="341" eb="342">
      <t>ザン</t>
    </rPh>
    <rPh sb="342" eb="343">
      <t>ダカ</t>
    </rPh>
    <rPh sb="343" eb="344">
      <t>タイ</t>
    </rPh>
    <rPh sb="344" eb="346">
      <t>キュウスイ</t>
    </rPh>
    <rPh sb="346" eb="348">
      <t>シュウエキ</t>
    </rPh>
    <rPh sb="348" eb="350">
      <t>ヒリツ</t>
    </rPh>
    <rPh sb="396" eb="398">
      <t>キュウスイ</t>
    </rPh>
    <rPh sb="398" eb="400">
      <t>ゲンカ</t>
    </rPh>
    <rPh sb="402" eb="405">
      <t>サクネンド</t>
    </rPh>
    <rPh sb="409" eb="411">
      <t>ルイジ</t>
    </rPh>
    <rPh sb="411" eb="413">
      <t>ダンタイ</t>
    </rPh>
    <rPh sb="415" eb="416">
      <t>オサ</t>
    </rPh>
    <rPh sb="425" eb="427">
      <t>トウゴウ</t>
    </rPh>
    <rPh sb="428" eb="430">
      <t>カンケイ</t>
    </rPh>
    <rPh sb="435" eb="437">
      <t>ゲンカ</t>
    </rPh>
    <rPh sb="437" eb="439">
      <t>ショウキャク</t>
    </rPh>
    <rPh sb="439" eb="440">
      <t>ヒ</t>
    </rPh>
    <rPh sb="442" eb="445">
      <t>ショケイヒ</t>
    </rPh>
    <rPh sb="446" eb="448">
      <t>ゾウカ</t>
    </rPh>
    <rPh sb="451" eb="453">
      <t>ヘイセイ</t>
    </rPh>
    <rPh sb="455" eb="457">
      <t>ネンド</t>
    </rPh>
    <rPh sb="458" eb="460">
      <t>ゾウカ</t>
    </rPh>
    <rPh sb="469" eb="471">
      <t>シセツ</t>
    </rPh>
    <rPh sb="471" eb="474">
      <t>リヨウリツ</t>
    </rPh>
    <rPh sb="476" eb="478">
      <t>ユウシュウ</t>
    </rPh>
    <rPh sb="478" eb="479">
      <t>リツ</t>
    </rPh>
    <rPh sb="481" eb="483">
      <t>シセツ</t>
    </rPh>
    <rPh sb="483" eb="486">
      <t>リヨウリツ</t>
    </rPh>
    <rPh sb="487" eb="489">
      <t>ゾウカ</t>
    </rPh>
    <rPh sb="490" eb="492">
      <t>ユウシュウ</t>
    </rPh>
    <rPh sb="492" eb="493">
      <t>リツ</t>
    </rPh>
    <rPh sb="494" eb="496">
      <t>ゲンショウ</t>
    </rPh>
    <rPh sb="501" eb="503">
      <t>カンイ</t>
    </rPh>
    <rPh sb="503" eb="505">
      <t>スイドウ</t>
    </rPh>
    <rPh sb="505" eb="507">
      <t>トウゴウ</t>
    </rPh>
    <rPh sb="508" eb="510">
      <t>キイン</t>
    </rPh>
    <rPh sb="511" eb="512">
      <t>カンガ</t>
    </rPh>
    <rPh sb="520" eb="522">
      <t>ユウシュウ</t>
    </rPh>
    <rPh sb="522" eb="523">
      <t>リツ</t>
    </rPh>
    <rPh sb="524" eb="525">
      <t>ヒク</t>
    </rPh>
    <rPh sb="528" eb="530">
      <t>ゲンイン</t>
    </rPh>
    <rPh sb="531" eb="532">
      <t>キュウ</t>
    </rPh>
    <rPh sb="532" eb="534">
      <t>カンイ</t>
    </rPh>
    <rPh sb="534" eb="536">
      <t>スイドウ</t>
    </rPh>
    <rPh sb="536" eb="538">
      <t>クイキ</t>
    </rPh>
    <rPh sb="539" eb="541">
      <t>ロウスイ</t>
    </rPh>
    <rPh sb="542" eb="543">
      <t>カンガ</t>
    </rPh>
    <rPh sb="550" eb="552">
      <t>シセツ</t>
    </rPh>
    <rPh sb="552" eb="554">
      <t>セイビ</t>
    </rPh>
    <rPh sb="555" eb="557">
      <t>テキセイ</t>
    </rPh>
    <rPh sb="558" eb="559">
      <t>オコナ</t>
    </rPh>
    <rPh sb="563" eb="56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</si>
</sst>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0.28000000000000003</c:v>
                </c:pt>
                <c:pt idx="1">
                  <c:v>0.13</c:v>
                </c:pt>
                <c:pt idx="2">
                  <c:v>0.3</c:v>
                </c:pt>
                <c:pt idx="3">
                  <c:v>0.4</c:v>
                </c:pt>
                <c:pt idx="4">
                  <c:v>0.61</c:v>
                </c:pt>
              </c:numCache>
            </c:numRef>
          </c:val>
          <c:extLst xmlns:c16r2="http://schemas.microsoft.com/office/drawing/2015/06/chart">
            <c:ext xmlns:c16="http://schemas.microsoft.com/office/drawing/2014/chart" uri="{C3380CC4-5D6E-409C-BE32-E72D297353CC}">
              <c16:uniqueId val="{00000000-B656-4193-922B-09ABF6B9B411}"/>
            </c:ext>
          </c:extLst>
        </c:ser>
        <c:dLbls>
          <c:showLegendKey val="0"/>
          <c:showVal val="0"/>
          <c:showCatName val="0"/>
          <c:showSerName val="0"/>
          <c:showPercent val="0"/>
          <c:showBubbleSize val="0"/>
        </c:dLbls>
        <c:gapWidth val="150"/>
        <c:axId val="214547072"/>
        <c:axId val="21456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0.57999999999999996</c:v>
                </c:pt>
              </c:numCache>
            </c:numRef>
          </c:val>
          <c:smooth val="0"/>
          <c:extLst xmlns:c16r2="http://schemas.microsoft.com/office/drawing/2015/06/chart">
            <c:ext xmlns:c16="http://schemas.microsoft.com/office/drawing/2014/chart" uri="{C3380CC4-5D6E-409C-BE32-E72D297353CC}">
              <c16:uniqueId val="{00000001-B656-4193-922B-09ABF6B9B411}"/>
            </c:ext>
          </c:extLst>
        </c:ser>
        <c:dLbls>
          <c:showLegendKey val="0"/>
          <c:showVal val="0"/>
          <c:showCatName val="0"/>
          <c:showSerName val="0"/>
          <c:showPercent val="0"/>
          <c:showBubbleSize val="0"/>
        </c:dLbls>
        <c:marker val="1"/>
        <c:smooth val="0"/>
        <c:axId val="214547072"/>
        <c:axId val="214561536"/>
      </c:lineChart>
      <c:dateAx>
        <c:axId val="214547072"/>
        <c:scaling>
          <c:orientation val="minMax"/>
        </c:scaling>
        <c:delete val="1"/>
        <c:axPos val="b"/>
        <c:numFmt formatCode="ge" sourceLinked="1"/>
        <c:majorTickMark val="none"/>
        <c:minorTickMark val="none"/>
        <c:tickLblPos val="none"/>
        <c:crossAx val="214561536"/>
        <c:crosses val="autoZero"/>
        <c:auto val="1"/>
        <c:lblOffset val="100"/>
        <c:baseTimeUnit val="years"/>
      </c:dateAx>
      <c:valAx>
        <c:axId val="21456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54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55.39</c:v>
                </c:pt>
                <c:pt idx="1">
                  <c:v>52.8</c:v>
                </c:pt>
                <c:pt idx="2">
                  <c:v>55.02</c:v>
                </c:pt>
                <c:pt idx="3">
                  <c:v>55.67</c:v>
                </c:pt>
                <c:pt idx="4">
                  <c:v>62.29</c:v>
                </c:pt>
              </c:numCache>
            </c:numRef>
          </c:val>
          <c:extLst xmlns:c16r2="http://schemas.microsoft.com/office/drawing/2015/06/chart">
            <c:ext xmlns:c16="http://schemas.microsoft.com/office/drawing/2014/chart" uri="{C3380CC4-5D6E-409C-BE32-E72D297353CC}">
              <c16:uniqueId val="{00000000-A1FA-4680-83D6-A76B69A5BE45}"/>
            </c:ext>
          </c:extLst>
        </c:ser>
        <c:dLbls>
          <c:showLegendKey val="0"/>
          <c:showVal val="0"/>
          <c:showCatName val="0"/>
          <c:showSerName val="0"/>
          <c:showPercent val="0"/>
          <c:showBubbleSize val="0"/>
        </c:dLbls>
        <c:gapWidth val="150"/>
        <c:axId val="215240064"/>
        <c:axId val="21525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59.74</c:v>
                </c:pt>
              </c:numCache>
            </c:numRef>
          </c:val>
          <c:smooth val="0"/>
          <c:extLst xmlns:c16r2="http://schemas.microsoft.com/office/drawing/2015/06/chart">
            <c:ext xmlns:c16="http://schemas.microsoft.com/office/drawing/2014/chart" uri="{C3380CC4-5D6E-409C-BE32-E72D297353CC}">
              <c16:uniqueId val="{00000001-A1FA-4680-83D6-A76B69A5BE45}"/>
            </c:ext>
          </c:extLst>
        </c:ser>
        <c:dLbls>
          <c:showLegendKey val="0"/>
          <c:showVal val="0"/>
          <c:showCatName val="0"/>
          <c:showSerName val="0"/>
          <c:showPercent val="0"/>
          <c:showBubbleSize val="0"/>
        </c:dLbls>
        <c:marker val="1"/>
        <c:smooth val="0"/>
        <c:axId val="215240064"/>
        <c:axId val="215250432"/>
      </c:lineChart>
      <c:dateAx>
        <c:axId val="215240064"/>
        <c:scaling>
          <c:orientation val="minMax"/>
        </c:scaling>
        <c:delete val="1"/>
        <c:axPos val="b"/>
        <c:numFmt formatCode="ge" sourceLinked="1"/>
        <c:majorTickMark val="none"/>
        <c:minorTickMark val="none"/>
        <c:tickLblPos val="none"/>
        <c:crossAx val="215250432"/>
        <c:crosses val="autoZero"/>
        <c:auto val="1"/>
        <c:lblOffset val="100"/>
        <c:baseTimeUnit val="years"/>
      </c:dateAx>
      <c:valAx>
        <c:axId val="21525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24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86.96</c:v>
                </c:pt>
                <c:pt idx="1">
                  <c:v>89.95</c:v>
                </c:pt>
                <c:pt idx="2">
                  <c:v>87.03</c:v>
                </c:pt>
                <c:pt idx="3">
                  <c:v>85.71</c:v>
                </c:pt>
                <c:pt idx="4">
                  <c:v>82.68</c:v>
                </c:pt>
              </c:numCache>
            </c:numRef>
          </c:val>
          <c:extLst xmlns:c16r2="http://schemas.microsoft.com/office/drawing/2015/06/chart">
            <c:ext xmlns:c16="http://schemas.microsoft.com/office/drawing/2014/chart" uri="{C3380CC4-5D6E-409C-BE32-E72D297353CC}">
              <c16:uniqueId val="{00000000-1F1D-4383-B9F2-6FE2658C6873}"/>
            </c:ext>
          </c:extLst>
        </c:ser>
        <c:dLbls>
          <c:showLegendKey val="0"/>
          <c:showVal val="0"/>
          <c:showCatName val="0"/>
          <c:showSerName val="0"/>
          <c:showPercent val="0"/>
          <c:showBubbleSize val="0"/>
        </c:dLbls>
        <c:gapWidth val="150"/>
        <c:axId val="215568384"/>
        <c:axId val="21557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84.8</c:v>
                </c:pt>
              </c:numCache>
            </c:numRef>
          </c:val>
          <c:smooth val="0"/>
          <c:extLst xmlns:c16r2="http://schemas.microsoft.com/office/drawing/2015/06/chart">
            <c:ext xmlns:c16="http://schemas.microsoft.com/office/drawing/2014/chart" uri="{C3380CC4-5D6E-409C-BE32-E72D297353CC}">
              <c16:uniqueId val="{00000001-1F1D-4383-B9F2-6FE2658C6873}"/>
            </c:ext>
          </c:extLst>
        </c:ser>
        <c:dLbls>
          <c:showLegendKey val="0"/>
          <c:showVal val="0"/>
          <c:showCatName val="0"/>
          <c:showSerName val="0"/>
          <c:showPercent val="0"/>
          <c:showBubbleSize val="0"/>
        </c:dLbls>
        <c:marker val="1"/>
        <c:smooth val="0"/>
        <c:axId val="215568384"/>
        <c:axId val="215570304"/>
      </c:lineChart>
      <c:dateAx>
        <c:axId val="215568384"/>
        <c:scaling>
          <c:orientation val="minMax"/>
        </c:scaling>
        <c:delete val="1"/>
        <c:axPos val="b"/>
        <c:numFmt formatCode="ge" sourceLinked="1"/>
        <c:majorTickMark val="none"/>
        <c:minorTickMark val="none"/>
        <c:tickLblPos val="none"/>
        <c:crossAx val="215570304"/>
        <c:crosses val="autoZero"/>
        <c:auto val="1"/>
        <c:lblOffset val="100"/>
        <c:baseTimeUnit val="years"/>
      </c:dateAx>
      <c:valAx>
        <c:axId val="21557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56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134.22999999999999</c:v>
                </c:pt>
                <c:pt idx="1">
                  <c:v>130.68</c:v>
                </c:pt>
                <c:pt idx="2">
                  <c:v>131.57</c:v>
                </c:pt>
                <c:pt idx="3">
                  <c:v>132.37</c:v>
                </c:pt>
                <c:pt idx="4">
                  <c:v>110.75</c:v>
                </c:pt>
              </c:numCache>
            </c:numRef>
          </c:val>
          <c:extLst xmlns:c16r2="http://schemas.microsoft.com/office/drawing/2015/06/chart">
            <c:ext xmlns:c16="http://schemas.microsoft.com/office/drawing/2014/chart" uri="{C3380CC4-5D6E-409C-BE32-E72D297353CC}">
              <c16:uniqueId val="{00000000-BF40-402C-94FA-AAF8B5FA3B2C}"/>
            </c:ext>
          </c:extLst>
        </c:ser>
        <c:dLbls>
          <c:showLegendKey val="0"/>
          <c:showVal val="0"/>
          <c:showCatName val="0"/>
          <c:showSerName val="0"/>
          <c:showPercent val="0"/>
          <c:showBubbleSize val="0"/>
        </c:dLbls>
        <c:gapWidth val="150"/>
        <c:axId val="214854656"/>
        <c:axId val="21486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110.66</c:v>
                </c:pt>
              </c:numCache>
            </c:numRef>
          </c:val>
          <c:smooth val="0"/>
          <c:extLst xmlns:c16r2="http://schemas.microsoft.com/office/drawing/2015/06/chart">
            <c:ext xmlns:c16="http://schemas.microsoft.com/office/drawing/2014/chart" uri="{C3380CC4-5D6E-409C-BE32-E72D297353CC}">
              <c16:uniqueId val="{00000001-BF40-402C-94FA-AAF8B5FA3B2C}"/>
            </c:ext>
          </c:extLst>
        </c:ser>
        <c:dLbls>
          <c:showLegendKey val="0"/>
          <c:showVal val="0"/>
          <c:showCatName val="0"/>
          <c:showSerName val="0"/>
          <c:showPercent val="0"/>
          <c:showBubbleSize val="0"/>
        </c:dLbls>
        <c:marker val="1"/>
        <c:smooth val="0"/>
        <c:axId val="214854656"/>
        <c:axId val="214865024"/>
      </c:lineChart>
      <c:dateAx>
        <c:axId val="214854656"/>
        <c:scaling>
          <c:orientation val="minMax"/>
        </c:scaling>
        <c:delete val="1"/>
        <c:axPos val="b"/>
        <c:numFmt formatCode="ge" sourceLinked="1"/>
        <c:majorTickMark val="none"/>
        <c:minorTickMark val="none"/>
        <c:tickLblPos val="none"/>
        <c:crossAx val="214865024"/>
        <c:crosses val="autoZero"/>
        <c:auto val="1"/>
        <c:lblOffset val="100"/>
        <c:baseTimeUnit val="years"/>
      </c:dateAx>
      <c:valAx>
        <c:axId val="214865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85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40.71</c:v>
                </c:pt>
                <c:pt idx="1">
                  <c:v>41.28</c:v>
                </c:pt>
                <c:pt idx="2">
                  <c:v>42.98</c:v>
                </c:pt>
                <c:pt idx="3">
                  <c:v>44.61</c:v>
                </c:pt>
                <c:pt idx="4">
                  <c:v>31.7</c:v>
                </c:pt>
              </c:numCache>
            </c:numRef>
          </c:val>
          <c:extLst xmlns:c16r2="http://schemas.microsoft.com/office/drawing/2015/06/chart">
            <c:ext xmlns:c16="http://schemas.microsoft.com/office/drawing/2014/chart" uri="{C3380CC4-5D6E-409C-BE32-E72D297353CC}">
              <c16:uniqueId val="{00000000-68CA-4B15-A4A1-18819DFF95D3}"/>
            </c:ext>
          </c:extLst>
        </c:ser>
        <c:dLbls>
          <c:showLegendKey val="0"/>
          <c:showVal val="0"/>
          <c:showCatName val="0"/>
          <c:showSerName val="0"/>
          <c:showPercent val="0"/>
          <c:showBubbleSize val="0"/>
        </c:dLbls>
        <c:gapWidth val="150"/>
        <c:axId val="214708608"/>
        <c:axId val="21471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47.66</c:v>
                </c:pt>
              </c:numCache>
            </c:numRef>
          </c:val>
          <c:smooth val="0"/>
          <c:extLst xmlns:c16r2="http://schemas.microsoft.com/office/drawing/2015/06/chart">
            <c:ext xmlns:c16="http://schemas.microsoft.com/office/drawing/2014/chart" uri="{C3380CC4-5D6E-409C-BE32-E72D297353CC}">
              <c16:uniqueId val="{00000001-68CA-4B15-A4A1-18819DFF95D3}"/>
            </c:ext>
          </c:extLst>
        </c:ser>
        <c:dLbls>
          <c:showLegendKey val="0"/>
          <c:showVal val="0"/>
          <c:showCatName val="0"/>
          <c:showSerName val="0"/>
          <c:showPercent val="0"/>
          <c:showBubbleSize val="0"/>
        </c:dLbls>
        <c:marker val="1"/>
        <c:smooth val="0"/>
        <c:axId val="214708608"/>
        <c:axId val="214710528"/>
      </c:lineChart>
      <c:dateAx>
        <c:axId val="214708608"/>
        <c:scaling>
          <c:orientation val="minMax"/>
        </c:scaling>
        <c:delete val="1"/>
        <c:axPos val="b"/>
        <c:numFmt formatCode="ge" sourceLinked="1"/>
        <c:majorTickMark val="none"/>
        <c:minorTickMark val="none"/>
        <c:tickLblPos val="none"/>
        <c:crossAx val="214710528"/>
        <c:crosses val="autoZero"/>
        <c:auto val="1"/>
        <c:lblOffset val="100"/>
        <c:baseTimeUnit val="years"/>
      </c:dateAx>
      <c:valAx>
        <c:axId val="21471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70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12.67</c:v>
                </c:pt>
                <c:pt idx="1">
                  <c:v>12.48</c:v>
                </c:pt>
                <c:pt idx="2">
                  <c:v>11.96</c:v>
                </c:pt>
                <c:pt idx="3">
                  <c:v>11.64</c:v>
                </c:pt>
                <c:pt idx="4">
                  <c:v>30.11</c:v>
                </c:pt>
              </c:numCache>
            </c:numRef>
          </c:val>
          <c:extLst xmlns:c16r2="http://schemas.microsoft.com/office/drawing/2015/06/chart">
            <c:ext xmlns:c16="http://schemas.microsoft.com/office/drawing/2014/chart" uri="{C3380CC4-5D6E-409C-BE32-E72D297353CC}">
              <c16:uniqueId val="{00000000-05EB-4D3B-9CB9-333905945FD2}"/>
            </c:ext>
          </c:extLst>
        </c:ser>
        <c:dLbls>
          <c:showLegendKey val="0"/>
          <c:showVal val="0"/>
          <c:showCatName val="0"/>
          <c:showSerName val="0"/>
          <c:showPercent val="0"/>
          <c:showBubbleSize val="0"/>
        </c:dLbls>
        <c:gapWidth val="150"/>
        <c:axId val="214745856"/>
        <c:axId val="21474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15.1</c:v>
                </c:pt>
              </c:numCache>
            </c:numRef>
          </c:val>
          <c:smooth val="0"/>
          <c:extLst xmlns:c16r2="http://schemas.microsoft.com/office/drawing/2015/06/chart">
            <c:ext xmlns:c16="http://schemas.microsoft.com/office/drawing/2014/chart" uri="{C3380CC4-5D6E-409C-BE32-E72D297353CC}">
              <c16:uniqueId val="{00000001-05EB-4D3B-9CB9-333905945FD2}"/>
            </c:ext>
          </c:extLst>
        </c:ser>
        <c:dLbls>
          <c:showLegendKey val="0"/>
          <c:showVal val="0"/>
          <c:showCatName val="0"/>
          <c:showSerName val="0"/>
          <c:showPercent val="0"/>
          <c:showBubbleSize val="0"/>
        </c:dLbls>
        <c:marker val="1"/>
        <c:smooth val="0"/>
        <c:axId val="214745856"/>
        <c:axId val="214747776"/>
      </c:lineChart>
      <c:dateAx>
        <c:axId val="214745856"/>
        <c:scaling>
          <c:orientation val="minMax"/>
        </c:scaling>
        <c:delete val="1"/>
        <c:axPos val="b"/>
        <c:numFmt formatCode="ge" sourceLinked="1"/>
        <c:majorTickMark val="none"/>
        <c:minorTickMark val="none"/>
        <c:tickLblPos val="none"/>
        <c:crossAx val="214747776"/>
        <c:crosses val="autoZero"/>
        <c:auto val="1"/>
        <c:lblOffset val="100"/>
        <c:baseTimeUnit val="years"/>
      </c:dateAx>
      <c:valAx>
        <c:axId val="21474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74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EC9-4049-9BFB-D26DD12D2909}"/>
            </c:ext>
          </c:extLst>
        </c:ser>
        <c:dLbls>
          <c:showLegendKey val="0"/>
          <c:showVal val="0"/>
          <c:showCatName val="0"/>
          <c:showSerName val="0"/>
          <c:showPercent val="0"/>
          <c:showBubbleSize val="0"/>
        </c:dLbls>
        <c:gapWidth val="150"/>
        <c:axId val="214990208"/>
        <c:axId val="21499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2.74</c:v>
                </c:pt>
              </c:numCache>
            </c:numRef>
          </c:val>
          <c:smooth val="0"/>
          <c:extLst xmlns:c16r2="http://schemas.microsoft.com/office/drawing/2015/06/chart">
            <c:ext xmlns:c16="http://schemas.microsoft.com/office/drawing/2014/chart" uri="{C3380CC4-5D6E-409C-BE32-E72D297353CC}">
              <c16:uniqueId val="{00000001-AEC9-4049-9BFB-D26DD12D2909}"/>
            </c:ext>
          </c:extLst>
        </c:ser>
        <c:dLbls>
          <c:showLegendKey val="0"/>
          <c:showVal val="0"/>
          <c:showCatName val="0"/>
          <c:showSerName val="0"/>
          <c:showPercent val="0"/>
          <c:showBubbleSize val="0"/>
        </c:dLbls>
        <c:marker val="1"/>
        <c:smooth val="0"/>
        <c:axId val="214990208"/>
        <c:axId val="214996480"/>
      </c:lineChart>
      <c:dateAx>
        <c:axId val="214990208"/>
        <c:scaling>
          <c:orientation val="minMax"/>
        </c:scaling>
        <c:delete val="1"/>
        <c:axPos val="b"/>
        <c:numFmt formatCode="ge" sourceLinked="1"/>
        <c:majorTickMark val="none"/>
        <c:minorTickMark val="none"/>
        <c:tickLblPos val="none"/>
        <c:crossAx val="214996480"/>
        <c:crosses val="autoZero"/>
        <c:auto val="1"/>
        <c:lblOffset val="100"/>
        <c:baseTimeUnit val="years"/>
      </c:dateAx>
      <c:valAx>
        <c:axId val="214996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99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797.33</c:v>
                </c:pt>
                <c:pt idx="1">
                  <c:v>1058.0999999999999</c:v>
                </c:pt>
                <c:pt idx="2">
                  <c:v>1410.02</c:v>
                </c:pt>
                <c:pt idx="3">
                  <c:v>1353.57</c:v>
                </c:pt>
                <c:pt idx="4">
                  <c:v>636.79</c:v>
                </c:pt>
              </c:numCache>
            </c:numRef>
          </c:val>
          <c:extLst xmlns:c16r2="http://schemas.microsoft.com/office/drawing/2015/06/chart">
            <c:ext xmlns:c16="http://schemas.microsoft.com/office/drawing/2014/chart" uri="{C3380CC4-5D6E-409C-BE32-E72D297353CC}">
              <c16:uniqueId val="{00000000-9ECD-48D1-8487-58417C150C20}"/>
            </c:ext>
          </c:extLst>
        </c:ser>
        <c:dLbls>
          <c:showLegendKey val="0"/>
          <c:showVal val="0"/>
          <c:showCatName val="0"/>
          <c:showSerName val="0"/>
          <c:showPercent val="0"/>
          <c:showBubbleSize val="0"/>
        </c:dLbls>
        <c:gapWidth val="150"/>
        <c:axId val="215027712"/>
        <c:axId val="21502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366.03</c:v>
                </c:pt>
              </c:numCache>
            </c:numRef>
          </c:val>
          <c:smooth val="0"/>
          <c:extLst xmlns:c16r2="http://schemas.microsoft.com/office/drawing/2015/06/chart">
            <c:ext xmlns:c16="http://schemas.microsoft.com/office/drawing/2014/chart" uri="{C3380CC4-5D6E-409C-BE32-E72D297353CC}">
              <c16:uniqueId val="{00000001-9ECD-48D1-8487-58417C150C20}"/>
            </c:ext>
          </c:extLst>
        </c:ser>
        <c:dLbls>
          <c:showLegendKey val="0"/>
          <c:showVal val="0"/>
          <c:showCatName val="0"/>
          <c:showSerName val="0"/>
          <c:showPercent val="0"/>
          <c:showBubbleSize val="0"/>
        </c:dLbls>
        <c:marker val="1"/>
        <c:smooth val="0"/>
        <c:axId val="215027712"/>
        <c:axId val="215029632"/>
      </c:lineChart>
      <c:dateAx>
        <c:axId val="215027712"/>
        <c:scaling>
          <c:orientation val="minMax"/>
        </c:scaling>
        <c:delete val="1"/>
        <c:axPos val="b"/>
        <c:numFmt formatCode="ge" sourceLinked="1"/>
        <c:majorTickMark val="none"/>
        <c:minorTickMark val="none"/>
        <c:tickLblPos val="none"/>
        <c:crossAx val="215029632"/>
        <c:crosses val="autoZero"/>
        <c:auto val="1"/>
        <c:lblOffset val="100"/>
        <c:baseTimeUnit val="years"/>
      </c:dateAx>
      <c:valAx>
        <c:axId val="215029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502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420.84</c:v>
                </c:pt>
                <c:pt idx="1">
                  <c:v>424.31</c:v>
                </c:pt>
                <c:pt idx="2">
                  <c:v>397.78</c:v>
                </c:pt>
                <c:pt idx="3">
                  <c:v>374.14</c:v>
                </c:pt>
                <c:pt idx="4">
                  <c:v>592.48</c:v>
                </c:pt>
              </c:numCache>
            </c:numRef>
          </c:val>
          <c:extLst xmlns:c16r2="http://schemas.microsoft.com/office/drawing/2015/06/chart">
            <c:ext xmlns:c16="http://schemas.microsoft.com/office/drawing/2014/chart" uri="{C3380CC4-5D6E-409C-BE32-E72D297353CC}">
              <c16:uniqueId val="{00000000-377A-4EF4-8D10-01C3866215F4}"/>
            </c:ext>
          </c:extLst>
        </c:ser>
        <c:dLbls>
          <c:showLegendKey val="0"/>
          <c:showVal val="0"/>
          <c:showCatName val="0"/>
          <c:showSerName val="0"/>
          <c:showPercent val="0"/>
          <c:showBubbleSize val="0"/>
        </c:dLbls>
        <c:gapWidth val="150"/>
        <c:axId val="215079168"/>
        <c:axId val="21508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370.12</c:v>
                </c:pt>
              </c:numCache>
            </c:numRef>
          </c:val>
          <c:smooth val="0"/>
          <c:extLst xmlns:c16r2="http://schemas.microsoft.com/office/drawing/2015/06/chart">
            <c:ext xmlns:c16="http://schemas.microsoft.com/office/drawing/2014/chart" uri="{C3380CC4-5D6E-409C-BE32-E72D297353CC}">
              <c16:uniqueId val="{00000001-377A-4EF4-8D10-01C3866215F4}"/>
            </c:ext>
          </c:extLst>
        </c:ser>
        <c:dLbls>
          <c:showLegendKey val="0"/>
          <c:showVal val="0"/>
          <c:showCatName val="0"/>
          <c:showSerName val="0"/>
          <c:showPercent val="0"/>
          <c:showBubbleSize val="0"/>
        </c:dLbls>
        <c:marker val="1"/>
        <c:smooth val="0"/>
        <c:axId val="215079168"/>
        <c:axId val="215085440"/>
      </c:lineChart>
      <c:dateAx>
        <c:axId val="215079168"/>
        <c:scaling>
          <c:orientation val="minMax"/>
        </c:scaling>
        <c:delete val="1"/>
        <c:axPos val="b"/>
        <c:numFmt formatCode="ge" sourceLinked="1"/>
        <c:majorTickMark val="none"/>
        <c:minorTickMark val="none"/>
        <c:tickLblPos val="none"/>
        <c:crossAx val="215085440"/>
        <c:crosses val="autoZero"/>
        <c:auto val="1"/>
        <c:lblOffset val="100"/>
        <c:baseTimeUnit val="years"/>
      </c:dateAx>
      <c:valAx>
        <c:axId val="215085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507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139.88999999999999</c:v>
                </c:pt>
                <c:pt idx="1">
                  <c:v>133.91</c:v>
                </c:pt>
                <c:pt idx="2">
                  <c:v>136.44999999999999</c:v>
                </c:pt>
                <c:pt idx="3">
                  <c:v>138.05000000000001</c:v>
                </c:pt>
                <c:pt idx="4">
                  <c:v>106.21</c:v>
                </c:pt>
              </c:numCache>
            </c:numRef>
          </c:val>
          <c:extLst xmlns:c16r2="http://schemas.microsoft.com/office/drawing/2015/06/chart">
            <c:ext xmlns:c16="http://schemas.microsoft.com/office/drawing/2014/chart" uri="{C3380CC4-5D6E-409C-BE32-E72D297353CC}">
              <c16:uniqueId val="{00000000-6751-4405-A6DB-6FBF85316F9A}"/>
            </c:ext>
          </c:extLst>
        </c:ser>
        <c:dLbls>
          <c:showLegendKey val="0"/>
          <c:showVal val="0"/>
          <c:showCatName val="0"/>
          <c:showSerName val="0"/>
          <c:showPercent val="0"/>
          <c:showBubbleSize val="0"/>
        </c:dLbls>
        <c:gapWidth val="150"/>
        <c:axId val="215104128"/>
        <c:axId val="21511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100.42</c:v>
                </c:pt>
              </c:numCache>
            </c:numRef>
          </c:val>
          <c:smooth val="0"/>
          <c:extLst xmlns:c16r2="http://schemas.microsoft.com/office/drawing/2015/06/chart">
            <c:ext xmlns:c16="http://schemas.microsoft.com/office/drawing/2014/chart" uri="{C3380CC4-5D6E-409C-BE32-E72D297353CC}">
              <c16:uniqueId val="{00000001-6751-4405-A6DB-6FBF85316F9A}"/>
            </c:ext>
          </c:extLst>
        </c:ser>
        <c:dLbls>
          <c:showLegendKey val="0"/>
          <c:showVal val="0"/>
          <c:showCatName val="0"/>
          <c:showSerName val="0"/>
          <c:showPercent val="0"/>
          <c:showBubbleSize val="0"/>
        </c:dLbls>
        <c:marker val="1"/>
        <c:smooth val="0"/>
        <c:axId val="215104128"/>
        <c:axId val="215114496"/>
      </c:lineChart>
      <c:dateAx>
        <c:axId val="215104128"/>
        <c:scaling>
          <c:orientation val="minMax"/>
        </c:scaling>
        <c:delete val="1"/>
        <c:axPos val="b"/>
        <c:numFmt formatCode="ge" sourceLinked="1"/>
        <c:majorTickMark val="none"/>
        <c:minorTickMark val="none"/>
        <c:tickLblPos val="none"/>
        <c:crossAx val="215114496"/>
        <c:crosses val="autoZero"/>
        <c:auto val="1"/>
        <c:lblOffset val="100"/>
        <c:baseTimeUnit val="years"/>
      </c:dateAx>
      <c:valAx>
        <c:axId val="21511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10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122.41</c:v>
                </c:pt>
                <c:pt idx="1">
                  <c:v>127.87</c:v>
                </c:pt>
                <c:pt idx="2">
                  <c:v>125.46</c:v>
                </c:pt>
                <c:pt idx="3">
                  <c:v>124</c:v>
                </c:pt>
                <c:pt idx="4">
                  <c:v>172.31</c:v>
                </c:pt>
              </c:numCache>
            </c:numRef>
          </c:val>
          <c:extLst xmlns:c16r2="http://schemas.microsoft.com/office/drawing/2015/06/chart">
            <c:ext xmlns:c16="http://schemas.microsoft.com/office/drawing/2014/chart" uri="{C3380CC4-5D6E-409C-BE32-E72D297353CC}">
              <c16:uniqueId val="{00000000-FE12-497A-9E0B-9F7333C6C926}"/>
            </c:ext>
          </c:extLst>
        </c:ser>
        <c:dLbls>
          <c:showLegendKey val="0"/>
          <c:showVal val="0"/>
          <c:showCatName val="0"/>
          <c:showSerName val="0"/>
          <c:showPercent val="0"/>
          <c:showBubbleSize val="0"/>
        </c:dLbls>
        <c:gapWidth val="150"/>
        <c:axId val="215145472"/>
        <c:axId val="21515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171.67</c:v>
                </c:pt>
              </c:numCache>
            </c:numRef>
          </c:val>
          <c:smooth val="0"/>
          <c:extLst xmlns:c16r2="http://schemas.microsoft.com/office/drawing/2015/06/chart">
            <c:ext xmlns:c16="http://schemas.microsoft.com/office/drawing/2014/chart" uri="{C3380CC4-5D6E-409C-BE32-E72D297353CC}">
              <c16:uniqueId val="{00000001-FE12-497A-9E0B-9F7333C6C926}"/>
            </c:ext>
          </c:extLst>
        </c:ser>
        <c:dLbls>
          <c:showLegendKey val="0"/>
          <c:showVal val="0"/>
          <c:showCatName val="0"/>
          <c:showSerName val="0"/>
          <c:showPercent val="0"/>
          <c:showBubbleSize val="0"/>
        </c:dLbls>
        <c:marker val="1"/>
        <c:smooth val="0"/>
        <c:axId val="215145472"/>
        <c:axId val="215151744"/>
      </c:lineChart>
      <c:dateAx>
        <c:axId val="215145472"/>
        <c:scaling>
          <c:orientation val="minMax"/>
        </c:scaling>
        <c:delete val="1"/>
        <c:axPos val="b"/>
        <c:numFmt formatCode="ge" sourceLinked="1"/>
        <c:majorTickMark val="none"/>
        <c:minorTickMark val="none"/>
        <c:tickLblPos val="none"/>
        <c:crossAx val="215151744"/>
        <c:crosses val="autoZero"/>
        <c:auto val="1"/>
        <c:lblOffset val="100"/>
        <c:baseTimeUnit val="years"/>
      </c:dateAx>
      <c:valAx>
        <c:axId val="21515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14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CA22" sqref="CA2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9" t="s">
        <v>0</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row>
    <row r="3" spans="1:78" ht="9.75" customHeight="1" x14ac:dyDescent="0.15">
      <c r="A3" s="2"/>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row>
    <row r="4" spans="1:78" ht="9.75" customHeight="1" x14ac:dyDescent="0.15">
      <c r="A4" s="2"/>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0" t="str">
        <f>データ!H6</f>
        <v>京都府　南丹市</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1"/>
      <c r="AE6" s="91"/>
      <c r="AF6" s="91"/>
      <c r="AG6" s="91"/>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1" t="s">
        <v>1</v>
      </c>
      <c r="C7" s="82"/>
      <c r="D7" s="82"/>
      <c r="E7" s="82"/>
      <c r="F7" s="82"/>
      <c r="G7" s="82"/>
      <c r="H7" s="82"/>
      <c r="I7" s="81" t="s">
        <v>2</v>
      </c>
      <c r="J7" s="82"/>
      <c r="K7" s="82"/>
      <c r="L7" s="82"/>
      <c r="M7" s="82"/>
      <c r="N7" s="82"/>
      <c r="O7" s="83"/>
      <c r="P7" s="84" t="s">
        <v>3</v>
      </c>
      <c r="Q7" s="84"/>
      <c r="R7" s="84"/>
      <c r="S7" s="84"/>
      <c r="T7" s="84"/>
      <c r="U7" s="84"/>
      <c r="V7" s="84"/>
      <c r="W7" s="84" t="s">
        <v>4</v>
      </c>
      <c r="X7" s="84"/>
      <c r="Y7" s="84"/>
      <c r="Z7" s="84"/>
      <c r="AA7" s="84"/>
      <c r="AB7" s="84"/>
      <c r="AC7" s="84"/>
      <c r="AD7" s="84" t="s">
        <v>5</v>
      </c>
      <c r="AE7" s="84"/>
      <c r="AF7" s="84"/>
      <c r="AG7" s="84"/>
      <c r="AH7" s="84"/>
      <c r="AI7" s="84"/>
      <c r="AJ7" s="84"/>
      <c r="AK7" s="4"/>
      <c r="AL7" s="84" t="s">
        <v>6</v>
      </c>
      <c r="AM7" s="84"/>
      <c r="AN7" s="84"/>
      <c r="AO7" s="84"/>
      <c r="AP7" s="84"/>
      <c r="AQ7" s="84"/>
      <c r="AR7" s="84"/>
      <c r="AS7" s="84"/>
      <c r="AT7" s="81" t="s">
        <v>7</v>
      </c>
      <c r="AU7" s="82"/>
      <c r="AV7" s="82"/>
      <c r="AW7" s="82"/>
      <c r="AX7" s="82"/>
      <c r="AY7" s="82"/>
      <c r="AZ7" s="82"/>
      <c r="BA7" s="82"/>
      <c r="BB7" s="84" t="s">
        <v>8</v>
      </c>
      <c r="BC7" s="84"/>
      <c r="BD7" s="84"/>
      <c r="BE7" s="84"/>
      <c r="BF7" s="84"/>
      <c r="BG7" s="84"/>
      <c r="BH7" s="84"/>
      <c r="BI7" s="84"/>
      <c r="BJ7" s="3"/>
      <c r="BK7" s="3"/>
      <c r="BL7" s="5" t="s">
        <v>9</v>
      </c>
      <c r="BM7" s="6"/>
      <c r="BN7" s="6"/>
      <c r="BO7" s="6"/>
      <c r="BP7" s="6"/>
      <c r="BQ7" s="6"/>
      <c r="BR7" s="6"/>
      <c r="BS7" s="6"/>
      <c r="BT7" s="6"/>
      <c r="BU7" s="6"/>
      <c r="BV7" s="6"/>
      <c r="BW7" s="6"/>
      <c r="BX7" s="6"/>
      <c r="BY7" s="7"/>
    </row>
    <row r="8" spans="1:78" ht="18.75" customHeight="1" x14ac:dyDescent="0.15">
      <c r="A8" s="2"/>
      <c r="B8" s="85" t="str">
        <f>データ!$I$6</f>
        <v>法適用</v>
      </c>
      <c r="C8" s="86"/>
      <c r="D8" s="86"/>
      <c r="E8" s="86"/>
      <c r="F8" s="86"/>
      <c r="G8" s="86"/>
      <c r="H8" s="86"/>
      <c r="I8" s="85" t="str">
        <f>データ!$J$6</f>
        <v>水道事業</v>
      </c>
      <c r="J8" s="86"/>
      <c r="K8" s="86"/>
      <c r="L8" s="86"/>
      <c r="M8" s="86"/>
      <c r="N8" s="86"/>
      <c r="O8" s="87"/>
      <c r="P8" s="88" t="str">
        <f>データ!$K$6</f>
        <v>末端給水事業</v>
      </c>
      <c r="Q8" s="88"/>
      <c r="R8" s="88"/>
      <c r="S8" s="88"/>
      <c r="T8" s="88"/>
      <c r="U8" s="88"/>
      <c r="V8" s="88"/>
      <c r="W8" s="88" t="str">
        <f>データ!$L$6</f>
        <v>A5</v>
      </c>
      <c r="X8" s="88"/>
      <c r="Y8" s="88"/>
      <c r="Z8" s="88"/>
      <c r="AA8" s="88"/>
      <c r="AB8" s="88"/>
      <c r="AC8" s="88"/>
      <c r="AD8" s="88" t="str">
        <f>データ!$M$6</f>
        <v>非設置</v>
      </c>
      <c r="AE8" s="88"/>
      <c r="AF8" s="88"/>
      <c r="AG8" s="88"/>
      <c r="AH8" s="88"/>
      <c r="AI8" s="88"/>
      <c r="AJ8" s="88"/>
      <c r="AK8" s="4"/>
      <c r="AL8" s="76">
        <f>データ!$R$6</f>
        <v>31981</v>
      </c>
      <c r="AM8" s="76"/>
      <c r="AN8" s="76"/>
      <c r="AO8" s="76"/>
      <c r="AP8" s="76"/>
      <c r="AQ8" s="76"/>
      <c r="AR8" s="76"/>
      <c r="AS8" s="76"/>
      <c r="AT8" s="72">
        <f>データ!$S$6</f>
        <v>616.4</v>
      </c>
      <c r="AU8" s="73"/>
      <c r="AV8" s="73"/>
      <c r="AW8" s="73"/>
      <c r="AX8" s="73"/>
      <c r="AY8" s="73"/>
      <c r="AZ8" s="73"/>
      <c r="BA8" s="73"/>
      <c r="BB8" s="75">
        <f>データ!$T$6</f>
        <v>51.88</v>
      </c>
      <c r="BC8" s="75"/>
      <c r="BD8" s="75"/>
      <c r="BE8" s="75"/>
      <c r="BF8" s="75"/>
      <c r="BG8" s="75"/>
      <c r="BH8" s="75"/>
      <c r="BI8" s="75"/>
      <c r="BJ8" s="3"/>
      <c r="BK8" s="3"/>
      <c r="BL8" s="79" t="s">
        <v>10</v>
      </c>
      <c r="BM8" s="80"/>
      <c r="BN8" s="8" t="s">
        <v>11</v>
      </c>
      <c r="BO8" s="9"/>
      <c r="BP8" s="9"/>
      <c r="BQ8" s="9"/>
      <c r="BR8" s="9"/>
      <c r="BS8" s="9"/>
      <c r="BT8" s="9"/>
      <c r="BU8" s="9"/>
      <c r="BV8" s="9"/>
      <c r="BW8" s="9"/>
      <c r="BX8" s="9"/>
      <c r="BY8" s="10"/>
    </row>
    <row r="9" spans="1:78" ht="18.75" customHeight="1" x14ac:dyDescent="0.15">
      <c r="A9" s="2"/>
      <c r="B9" s="81" t="s">
        <v>12</v>
      </c>
      <c r="C9" s="82"/>
      <c r="D9" s="82"/>
      <c r="E9" s="82"/>
      <c r="F9" s="82"/>
      <c r="G9" s="82"/>
      <c r="H9" s="82"/>
      <c r="I9" s="81" t="s">
        <v>13</v>
      </c>
      <c r="J9" s="82"/>
      <c r="K9" s="82"/>
      <c r="L9" s="82"/>
      <c r="M9" s="82"/>
      <c r="N9" s="82"/>
      <c r="O9" s="83"/>
      <c r="P9" s="84" t="s">
        <v>14</v>
      </c>
      <c r="Q9" s="84"/>
      <c r="R9" s="84"/>
      <c r="S9" s="84"/>
      <c r="T9" s="84"/>
      <c r="U9" s="84"/>
      <c r="V9" s="84"/>
      <c r="W9" s="84" t="s">
        <v>15</v>
      </c>
      <c r="X9" s="84"/>
      <c r="Y9" s="84"/>
      <c r="Z9" s="84"/>
      <c r="AA9" s="84"/>
      <c r="AB9" s="84"/>
      <c r="AC9" s="84"/>
      <c r="AD9" s="2"/>
      <c r="AE9" s="2"/>
      <c r="AF9" s="2"/>
      <c r="AG9" s="2"/>
      <c r="AH9" s="4"/>
      <c r="AI9" s="4"/>
      <c r="AJ9" s="4"/>
      <c r="AK9" s="4"/>
      <c r="AL9" s="84" t="s">
        <v>16</v>
      </c>
      <c r="AM9" s="84"/>
      <c r="AN9" s="84"/>
      <c r="AO9" s="84"/>
      <c r="AP9" s="84"/>
      <c r="AQ9" s="84"/>
      <c r="AR9" s="84"/>
      <c r="AS9" s="84"/>
      <c r="AT9" s="81" t="s">
        <v>17</v>
      </c>
      <c r="AU9" s="82"/>
      <c r="AV9" s="82"/>
      <c r="AW9" s="82"/>
      <c r="AX9" s="82"/>
      <c r="AY9" s="82"/>
      <c r="AZ9" s="82"/>
      <c r="BA9" s="82"/>
      <c r="BB9" s="84" t="s">
        <v>18</v>
      </c>
      <c r="BC9" s="84"/>
      <c r="BD9" s="84"/>
      <c r="BE9" s="84"/>
      <c r="BF9" s="84"/>
      <c r="BG9" s="84"/>
      <c r="BH9" s="84"/>
      <c r="BI9" s="84"/>
      <c r="BJ9" s="3"/>
      <c r="BK9" s="3"/>
      <c r="BL9" s="70" t="s">
        <v>19</v>
      </c>
      <c r="BM9" s="71"/>
      <c r="BN9" s="11" t="s">
        <v>20</v>
      </c>
      <c r="BO9" s="12"/>
      <c r="BP9" s="12"/>
      <c r="BQ9" s="12"/>
      <c r="BR9" s="12"/>
      <c r="BS9" s="12"/>
      <c r="BT9" s="12"/>
      <c r="BU9" s="12"/>
      <c r="BV9" s="12"/>
      <c r="BW9" s="12"/>
      <c r="BX9" s="12"/>
      <c r="BY9" s="13"/>
    </row>
    <row r="10" spans="1:78" ht="18.75" customHeight="1" x14ac:dyDescent="0.15">
      <c r="A10" s="2"/>
      <c r="B10" s="72" t="str">
        <f>データ!$N$6</f>
        <v>-</v>
      </c>
      <c r="C10" s="73"/>
      <c r="D10" s="73"/>
      <c r="E10" s="73"/>
      <c r="F10" s="73"/>
      <c r="G10" s="73"/>
      <c r="H10" s="73"/>
      <c r="I10" s="72">
        <f>データ!$O$6</f>
        <v>68.709999999999994</v>
      </c>
      <c r="J10" s="73"/>
      <c r="K10" s="73"/>
      <c r="L10" s="73"/>
      <c r="M10" s="73"/>
      <c r="N10" s="73"/>
      <c r="O10" s="74"/>
      <c r="P10" s="75">
        <f>データ!$P$6</f>
        <v>99.88</v>
      </c>
      <c r="Q10" s="75"/>
      <c r="R10" s="75"/>
      <c r="S10" s="75"/>
      <c r="T10" s="75"/>
      <c r="U10" s="75"/>
      <c r="V10" s="75"/>
      <c r="W10" s="76">
        <f>データ!$Q$6</f>
        <v>3180</v>
      </c>
      <c r="X10" s="76"/>
      <c r="Y10" s="76"/>
      <c r="Z10" s="76"/>
      <c r="AA10" s="76"/>
      <c r="AB10" s="76"/>
      <c r="AC10" s="76"/>
      <c r="AD10" s="2"/>
      <c r="AE10" s="2"/>
      <c r="AF10" s="2"/>
      <c r="AG10" s="2"/>
      <c r="AH10" s="4"/>
      <c r="AI10" s="4"/>
      <c r="AJ10" s="4"/>
      <c r="AK10" s="4"/>
      <c r="AL10" s="76">
        <f>データ!$U$6</f>
        <v>31704</v>
      </c>
      <c r="AM10" s="76"/>
      <c r="AN10" s="76"/>
      <c r="AO10" s="76"/>
      <c r="AP10" s="76"/>
      <c r="AQ10" s="76"/>
      <c r="AR10" s="76"/>
      <c r="AS10" s="76"/>
      <c r="AT10" s="72">
        <f>データ!$V$6</f>
        <v>74.88</v>
      </c>
      <c r="AU10" s="73"/>
      <c r="AV10" s="73"/>
      <c r="AW10" s="73"/>
      <c r="AX10" s="73"/>
      <c r="AY10" s="73"/>
      <c r="AZ10" s="73"/>
      <c r="BA10" s="73"/>
      <c r="BB10" s="75">
        <f>データ!$W$6</f>
        <v>423.4</v>
      </c>
      <c r="BC10" s="75"/>
      <c r="BD10" s="75"/>
      <c r="BE10" s="75"/>
      <c r="BF10" s="75"/>
      <c r="BG10" s="75"/>
      <c r="BH10" s="75"/>
      <c r="BI10" s="75"/>
      <c r="BJ10" s="2"/>
      <c r="BK10" s="2"/>
      <c r="BL10" s="77" t="s">
        <v>21</v>
      </c>
      <c r="BM10" s="78"/>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104</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QS9uvDtx9FfLp3P14mawrhh/OsKTcUmterCIPsUnTcp76pdRwbbhzjrRUBxXooCSbKVxPWhrfAJyzG4YxiMMPA==" saltValue="FZVyAFKuC3R4J+HXOVSFj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3" t="s">
        <v>50</v>
      </c>
      <c r="I3" s="94"/>
      <c r="J3" s="94"/>
      <c r="K3" s="94"/>
      <c r="L3" s="94"/>
      <c r="M3" s="94"/>
      <c r="N3" s="94"/>
      <c r="O3" s="94"/>
      <c r="P3" s="94"/>
      <c r="Q3" s="94"/>
      <c r="R3" s="94"/>
      <c r="S3" s="94"/>
      <c r="T3" s="94"/>
      <c r="U3" s="94"/>
      <c r="V3" s="94"/>
      <c r="W3" s="95"/>
      <c r="X3" s="99" t="s">
        <v>51</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27</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9" t="s">
        <v>52</v>
      </c>
      <c r="B4" s="31"/>
      <c r="C4" s="31"/>
      <c r="D4" s="31"/>
      <c r="E4" s="31"/>
      <c r="F4" s="31"/>
      <c r="G4" s="31"/>
      <c r="H4" s="96"/>
      <c r="I4" s="97"/>
      <c r="J4" s="97"/>
      <c r="K4" s="97"/>
      <c r="L4" s="97"/>
      <c r="M4" s="97"/>
      <c r="N4" s="97"/>
      <c r="O4" s="97"/>
      <c r="P4" s="97"/>
      <c r="Q4" s="97"/>
      <c r="R4" s="97"/>
      <c r="S4" s="97"/>
      <c r="T4" s="97"/>
      <c r="U4" s="97"/>
      <c r="V4" s="97"/>
      <c r="W4" s="98"/>
      <c r="X4" s="92" t="s">
        <v>53</v>
      </c>
      <c r="Y4" s="92"/>
      <c r="Z4" s="92"/>
      <c r="AA4" s="92"/>
      <c r="AB4" s="92"/>
      <c r="AC4" s="92"/>
      <c r="AD4" s="92"/>
      <c r="AE4" s="92"/>
      <c r="AF4" s="92"/>
      <c r="AG4" s="92"/>
      <c r="AH4" s="92"/>
      <c r="AI4" s="92" t="s">
        <v>54</v>
      </c>
      <c r="AJ4" s="92"/>
      <c r="AK4" s="92"/>
      <c r="AL4" s="92"/>
      <c r="AM4" s="92"/>
      <c r="AN4" s="92"/>
      <c r="AO4" s="92"/>
      <c r="AP4" s="92"/>
      <c r="AQ4" s="92"/>
      <c r="AR4" s="92"/>
      <c r="AS4" s="92"/>
      <c r="AT4" s="92" t="s">
        <v>55</v>
      </c>
      <c r="AU4" s="92"/>
      <c r="AV4" s="92"/>
      <c r="AW4" s="92"/>
      <c r="AX4" s="92"/>
      <c r="AY4" s="92"/>
      <c r="AZ4" s="92"/>
      <c r="BA4" s="92"/>
      <c r="BB4" s="92"/>
      <c r="BC4" s="92"/>
      <c r="BD4" s="92"/>
      <c r="BE4" s="92" t="s">
        <v>56</v>
      </c>
      <c r="BF4" s="92"/>
      <c r="BG4" s="92"/>
      <c r="BH4" s="92"/>
      <c r="BI4" s="92"/>
      <c r="BJ4" s="92"/>
      <c r="BK4" s="92"/>
      <c r="BL4" s="92"/>
      <c r="BM4" s="92"/>
      <c r="BN4" s="92"/>
      <c r="BO4" s="92"/>
      <c r="BP4" s="92" t="s">
        <v>57</v>
      </c>
      <c r="BQ4" s="92"/>
      <c r="BR4" s="92"/>
      <c r="BS4" s="92"/>
      <c r="BT4" s="92"/>
      <c r="BU4" s="92"/>
      <c r="BV4" s="92"/>
      <c r="BW4" s="92"/>
      <c r="BX4" s="92"/>
      <c r="BY4" s="92"/>
      <c r="BZ4" s="92"/>
      <c r="CA4" s="92" t="s">
        <v>58</v>
      </c>
      <c r="CB4" s="92"/>
      <c r="CC4" s="92"/>
      <c r="CD4" s="92"/>
      <c r="CE4" s="92"/>
      <c r="CF4" s="92"/>
      <c r="CG4" s="92"/>
      <c r="CH4" s="92"/>
      <c r="CI4" s="92"/>
      <c r="CJ4" s="92"/>
      <c r="CK4" s="92"/>
      <c r="CL4" s="92" t="s">
        <v>59</v>
      </c>
      <c r="CM4" s="92"/>
      <c r="CN4" s="92"/>
      <c r="CO4" s="92"/>
      <c r="CP4" s="92"/>
      <c r="CQ4" s="92"/>
      <c r="CR4" s="92"/>
      <c r="CS4" s="92"/>
      <c r="CT4" s="92"/>
      <c r="CU4" s="92"/>
      <c r="CV4" s="92"/>
      <c r="CW4" s="92" t="s">
        <v>60</v>
      </c>
      <c r="CX4" s="92"/>
      <c r="CY4" s="92"/>
      <c r="CZ4" s="92"/>
      <c r="DA4" s="92"/>
      <c r="DB4" s="92"/>
      <c r="DC4" s="92"/>
      <c r="DD4" s="92"/>
      <c r="DE4" s="92"/>
      <c r="DF4" s="92"/>
      <c r="DG4" s="92"/>
      <c r="DH4" s="92" t="s">
        <v>61</v>
      </c>
      <c r="DI4" s="92"/>
      <c r="DJ4" s="92"/>
      <c r="DK4" s="92"/>
      <c r="DL4" s="92"/>
      <c r="DM4" s="92"/>
      <c r="DN4" s="92"/>
      <c r="DO4" s="92"/>
      <c r="DP4" s="92"/>
      <c r="DQ4" s="92"/>
      <c r="DR4" s="92"/>
      <c r="DS4" s="92" t="s">
        <v>62</v>
      </c>
      <c r="DT4" s="92"/>
      <c r="DU4" s="92"/>
      <c r="DV4" s="92"/>
      <c r="DW4" s="92"/>
      <c r="DX4" s="92"/>
      <c r="DY4" s="92"/>
      <c r="DZ4" s="92"/>
      <c r="EA4" s="92"/>
      <c r="EB4" s="92"/>
      <c r="EC4" s="92"/>
      <c r="ED4" s="92" t="s">
        <v>63</v>
      </c>
      <c r="EE4" s="92"/>
      <c r="EF4" s="92"/>
      <c r="EG4" s="92"/>
      <c r="EH4" s="92"/>
      <c r="EI4" s="92"/>
      <c r="EJ4" s="92"/>
      <c r="EK4" s="92"/>
      <c r="EL4" s="92"/>
      <c r="EM4" s="92"/>
      <c r="EN4" s="92"/>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262137</v>
      </c>
      <c r="D6" s="34">
        <f t="shared" si="3"/>
        <v>46</v>
      </c>
      <c r="E6" s="34">
        <f t="shared" si="3"/>
        <v>1</v>
      </c>
      <c r="F6" s="34">
        <f t="shared" si="3"/>
        <v>0</v>
      </c>
      <c r="G6" s="34">
        <f t="shared" si="3"/>
        <v>1</v>
      </c>
      <c r="H6" s="34" t="str">
        <f t="shared" si="3"/>
        <v>京都府　南丹市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68.709999999999994</v>
      </c>
      <c r="P6" s="35">
        <f t="shared" si="3"/>
        <v>99.88</v>
      </c>
      <c r="Q6" s="35">
        <f t="shared" si="3"/>
        <v>3180</v>
      </c>
      <c r="R6" s="35">
        <f t="shared" si="3"/>
        <v>31981</v>
      </c>
      <c r="S6" s="35">
        <f t="shared" si="3"/>
        <v>616.4</v>
      </c>
      <c r="T6" s="35">
        <f t="shared" si="3"/>
        <v>51.88</v>
      </c>
      <c r="U6" s="35">
        <f t="shared" si="3"/>
        <v>31704</v>
      </c>
      <c r="V6" s="35">
        <f t="shared" si="3"/>
        <v>74.88</v>
      </c>
      <c r="W6" s="35">
        <f t="shared" si="3"/>
        <v>423.4</v>
      </c>
      <c r="X6" s="36">
        <f>IF(X7="",NA(),X7)</f>
        <v>134.22999999999999</v>
      </c>
      <c r="Y6" s="36">
        <f t="shared" ref="Y6:AG6" si="4">IF(Y7="",NA(),Y7)</f>
        <v>130.68</v>
      </c>
      <c r="Z6" s="36">
        <f t="shared" si="4"/>
        <v>131.57</v>
      </c>
      <c r="AA6" s="36">
        <f t="shared" si="4"/>
        <v>132.37</v>
      </c>
      <c r="AB6" s="36">
        <f t="shared" si="4"/>
        <v>110.75</v>
      </c>
      <c r="AC6" s="36">
        <f t="shared" si="4"/>
        <v>110.01</v>
      </c>
      <c r="AD6" s="36">
        <f t="shared" si="4"/>
        <v>111.21</v>
      </c>
      <c r="AE6" s="36">
        <f t="shared" si="4"/>
        <v>111.71</v>
      </c>
      <c r="AF6" s="36">
        <f t="shared" si="4"/>
        <v>110.05</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2.74</v>
      </c>
      <c r="AS6" s="35" t="str">
        <f>IF(AS7="","",IF(AS7="-","【-】","【"&amp;SUBSTITUTE(TEXT(AS7,"#,##0.00"),"-","△")&amp;"】"))</f>
        <v>【1.05】</v>
      </c>
      <c r="AT6" s="36">
        <f>IF(AT7="",NA(),AT7)</f>
        <v>797.33</v>
      </c>
      <c r="AU6" s="36">
        <f t="shared" ref="AU6:BC6" si="6">IF(AU7="",NA(),AU7)</f>
        <v>1058.0999999999999</v>
      </c>
      <c r="AV6" s="36">
        <f t="shared" si="6"/>
        <v>1410.02</v>
      </c>
      <c r="AW6" s="36">
        <f t="shared" si="6"/>
        <v>1353.57</v>
      </c>
      <c r="AX6" s="36">
        <f t="shared" si="6"/>
        <v>636.79</v>
      </c>
      <c r="AY6" s="36">
        <f t="shared" si="6"/>
        <v>381.53</v>
      </c>
      <c r="AZ6" s="36">
        <f t="shared" si="6"/>
        <v>391.54</v>
      </c>
      <c r="BA6" s="36">
        <f t="shared" si="6"/>
        <v>384.34</v>
      </c>
      <c r="BB6" s="36">
        <f t="shared" si="6"/>
        <v>359.47</v>
      </c>
      <c r="BC6" s="36">
        <f t="shared" si="6"/>
        <v>366.03</v>
      </c>
      <c r="BD6" s="35" t="str">
        <f>IF(BD7="","",IF(BD7="-","【-】","【"&amp;SUBSTITUTE(TEXT(BD7,"#,##0.00"),"-","△")&amp;"】"))</f>
        <v>【261.93】</v>
      </c>
      <c r="BE6" s="36">
        <f>IF(BE7="",NA(),BE7)</f>
        <v>420.84</v>
      </c>
      <c r="BF6" s="36">
        <f t="shared" ref="BF6:BN6" si="7">IF(BF7="",NA(),BF7)</f>
        <v>424.31</v>
      </c>
      <c r="BG6" s="36">
        <f t="shared" si="7"/>
        <v>397.78</v>
      </c>
      <c r="BH6" s="36">
        <f t="shared" si="7"/>
        <v>374.14</v>
      </c>
      <c r="BI6" s="36">
        <f t="shared" si="7"/>
        <v>592.48</v>
      </c>
      <c r="BJ6" s="36">
        <f t="shared" si="7"/>
        <v>393.27</v>
      </c>
      <c r="BK6" s="36">
        <f t="shared" si="7"/>
        <v>386.97</v>
      </c>
      <c r="BL6" s="36">
        <f t="shared" si="7"/>
        <v>380.58</v>
      </c>
      <c r="BM6" s="36">
        <f t="shared" si="7"/>
        <v>401.79</v>
      </c>
      <c r="BN6" s="36">
        <f t="shared" si="7"/>
        <v>370.12</v>
      </c>
      <c r="BO6" s="35" t="str">
        <f>IF(BO7="","",IF(BO7="-","【-】","【"&amp;SUBSTITUTE(TEXT(BO7,"#,##0.00"),"-","△")&amp;"】"))</f>
        <v>【270.46】</v>
      </c>
      <c r="BP6" s="36">
        <f>IF(BP7="",NA(),BP7)</f>
        <v>139.88999999999999</v>
      </c>
      <c r="BQ6" s="36">
        <f t="shared" ref="BQ6:BY6" si="8">IF(BQ7="",NA(),BQ7)</f>
        <v>133.91</v>
      </c>
      <c r="BR6" s="36">
        <f t="shared" si="8"/>
        <v>136.44999999999999</v>
      </c>
      <c r="BS6" s="36">
        <f t="shared" si="8"/>
        <v>138.05000000000001</v>
      </c>
      <c r="BT6" s="36">
        <f t="shared" si="8"/>
        <v>106.21</v>
      </c>
      <c r="BU6" s="36">
        <f t="shared" si="8"/>
        <v>100.47</v>
      </c>
      <c r="BV6" s="36">
        <f t="shared" si="8"/>
        <v>101.72</v>
      </c>
      <c r="BW6" s="36">
        <f t="shared" si="8"/>
        <v>102.38</v>
      </c>
      <c r="BX6" s="36">
        <f t="shared" si="8"/>
        <v>100.12</v>
      </c>
      <c r="BY6" s="36">
        <f t="shared" si="8"/>
        <v>100.42</v>
      </c>
      <c r="BZ6" s="35" t="str">
        <f>IF(BZ7="","",IF(BZ7="-","【-】","【"&amp;SUBSTITUTE(TEXT(BZ7,"#,##0.00"),"-","△")&amp;"】"))</f>
        <v>【103.91】</v>
      </c>
      <c r="CA6" s="36">
        <f>IF(CA7="",NA(),CA7)</f>
        <v>122.41</v>
      </c>
      <c r="CB6" s="36">
        <f t="shared" ref="CB6:CJ6" si="9">IF(CB7="",NA(),CB7)</f>
        <v>127.87</v>
      </c>
      <c r="CC6" s="36">
        <f t="shared" si="9"/>
        <v>125.46</v>
      </c>
      <c r="CD6" s="36">
        <f t="shared" si="9"/>
        <v>124</v>
      </c>
      <c r="CE6" s="36">
        <f t="shared" si="9"/>
        <v>172.31</v>
      </c>
      <c r="CF6" s="36">
        <f t="shared" si="9"/>
        <v>169.82</v>
      </c>
      <c r="CG6" s="36">
        <f t="shared" si="9"/>
        <v>168.2</v>
      </c>
      <c r="CH6" s="36">
        <f t="shared" si="9"/>
        <v>168.67</v>
      </c>
      <c r="CI6" s="36">
        <f t="shared" si="9"/>
        <v>174.97</v>
      </c>
      <c r="CJ6" s="36">
        <f t="shared" si="9"/>
        <v>171.67</v>
      </c>
      <c r="CK6" s="35" t="str">
        <f>IF(CK7="","",IF(CK7="-","【-】","【"&amp;SUBSTITUTE(TEXT(CK7,"#,##0.00"),"-","△")&amp;"】"))</f>
        <v>【167.11】</v>
      </c>
      <c r="CL6" s="36">
        <f>IF(CL7="",NA(),CL7)</f>
        <v>55.39</v>
      </c>
      <c r="CM6" s="36">
        <f t="shared" ref="CM6:CU6" si="10">IF(CM7="",NA(),CM7)</f>
        <v>52.8</v>
      </c>
      <c r="CN6" s="36">
        <f t="shared" si="10"/>
        <v>55.02</v>
      </c>
      <c r="CO6" s="36">
        <f t="shared" si="10"/>
        <v>55.67</v>
      </c>
      <c r="CP6" s="36">
        <f t="shared" si="10"/>
        <v>62.29</v>
      </c>
      <c r="CQ6" s="36">
        <f t="shared" si="10"/>
        <v>55.13</v>
      </c>
      <c r="CR6" s="36">
        <f t="shared" si="10"/>
        <v>54.77</v>
      </c>
      <c r="CS6" s="36">
        <f t="shared" si="10"/>
        <v>54.92</v>
      </c>
      <c r="CT6" s="36">
        <f t="shared" si="10"/>
        <v>55.63</v>
      </c>
      <c r="CU6" s="36">
        <f t="shared" si="10"/>
        <v>59.74</v>
      </c>
      <c r="CV6" s="35" t="str">
        <f>IF(CV7="","",IF(CV7="-","【-】","【"&amp;SUBSTITUTE(TEXT(CV7,"#,##0.00"),"-","△")&amp;"】"))</f>
        <v>【60.27】</v>
      </c>
      <c r="CW6" s="36">
        <f>IF(CW7="",NA(),CW7)</f>
        <v>86.96</v>
      </c>
      <c r="CX6" s="36">
        <f t="shared" ref="CX6:DF6" si="11">IF(CX7="",NA(),CX7)</f>
        <v>89.95</v>
      </c>
      <c r="CY6" s="36">
        <f t="shared" si="11"/>
        <v>87.03</v>
      </c>
      <c r="CZ6" s="36">
        <f t="shared" si="11"/>
        <v>85.71</v>
      </c>
      <c r="DA6" s="36">
        <f t="shared" si="11"/>
        <v>82.68</v>
      </c>
      <c r="DB6" s="36">
        <f t="shared" si="11"/>
        <v>83</v>
      </c>
      <c r="DC6" s="36">
        <f t="shared" si="11"/>
        <v>82.89</v>
      </c>
      <c r="DD6" s="36">
        <f t="shared" si="11"/>
        <v>82.66</v>
      </c>
      <c r="DE6" s="36">
        <f t="shared" si="11"/>
        <v>82.04</v>
      </c>
      <c r="DF6" s="36">
        <f t="shared" si="11"/>
        <v>84.8</v>
      </c>
      <c r="DG6" s="35" t="str">
        <f>IF(DG7="","",IF(DG7="-","【-】","【"&amp;SUBSTITUTE(TEXT(DG7,"#,##0.00"),"-","△")&amp;"】"))</f>
        <v>【89.92】</v>
      </c>
      <c r="DH6" s="36">
        <f>IF(DH7="",NA(),DH7)</f>
        <v>40.71</v>
      </c>
      <c r="DI6" s="36">
        <f t="shared" ref="DI6:DQ6" si="12">IF(DI7="",NA(),DI7)</f>
        <v>41.28</v>
      </c>
      <c r="DJ6" s="36">
        <f t="shared" si="12"/>
        <v>42.98</v>
      </c>
      <c r="DK6" s="36">
        <f t="shared" si="12"/>
        <v>44.61</v>
      </c>
      <c r="DL6" s="36">
        <f t="shared" si="12"/>
        <v>31.7</v>
      </c>
      <c r="DM6" s="36">
        <f t="shared" si="12"/>
        <v>46.66</v>
      </c>
      <c r="DN6" s="36">
        <f t="shared" si="12"/>
        <v>47.46</v>
      </c>
      <c r="DO6" s="36">
        <f t="shared" si="12"/>
        <v>48.49</v>
      </c>
      <c r="DP6" s="36">
        <f t="shared" si="12"/>
        <v>48.05</v>
      </c>
      <c r="DQ6" s="36">
        <f t="shared" si="12"/>
        <v>47.66</v>
      </c>
      <c r="DR6" s="35" t="str">
        <f>IF(DR7="","",IF(DR7="-","【-】","【"&amp;SUBSTITUTE(TEXT(DR7,"#,##0.00"),"-","△")&amp;"】"))</f>
        <v>【48.85】</v>
      </c>
      <c r="DS6" s="36">
        <f>IF(DS7="",NA(),DS7)</f>
        <v>12.67</v>
      </c>
      <c r="DT6" s="36">
        <f t="shared" ref="DT6:EB6" si="13">IF(DT7="",NA(),DT7)</f>
        <v>12.48</v>
      </c>
      <c r="DU6" s="36">
        <f t="shared" si="13"/>
        <v>11.96</v>
      </c>
      <c r="DV6" s="36">
        <f t="shared" si="13"/>
        <v>11.64</v>
      </c>
      <c r="DW6" s="36">
        <f t="shared" si="13"/>
        <v>30.11</v>
      </c>
      <c r="DX6" s="36">
        <f t="shared" si="13"/>
        <v>9.85</v>
      </c>
      <c r="DY6" s="36">
        <f t="shared" si="13"/>
        <v>9.7100000000000009</v>
      </c>
      <c r="DZ6" s="36">
        <f t="shared" si="13"/>
        <v>12.79</v>
      </c>
      <c r="EA6" s="36">
        <f t="shared" si="13"/>
        <v>13.39</v>
      </c>
      <c r="EB6" s="36">
        <f t="shared" si="13"/>
        <v>15.1</v>
      </c>
      <c r="EC6" s="35" t="str">
        <f>IF(EC7="","",IF(EC7="-","【-】","【"&amp;SUBSTITUTE(TEXT(EC7,"#,##0.00"),"-","△")&amp;"】"))</f>
        <v>【17.80】</v>
      </c>
      <c r="ED6" s="36">
        <f>IF(ED7="",NA(),ED7)</f>
        <v>0.28000000000000003</v>
      </c>
      <c r="EE6" s="36">
        <f t="shared" ref="EE6:EM6" si="14">IF(EE7="",NA(),EE7)</f>
        <v>0.13</v>
      </c>
      <c r="EF6" s="36">
        <f t="shared" si="14"/>
        <v>0.3</v>
      </c>
      <c r="EG6" s="36">
        <f t="shared" si="14"/>
        <v>0.4</v>
      </c>
      <c r="EH6" s="36">
        <f t="shared" si="14"/>
        <v>0.61</v>
      </c>
      <c r="EI6" s="36">
        <f t="shared" si="14"/>
        <v>0.66</v>
      </c>
      <c r="EJ6" s="36">
        <f t="shared" si="14"/>
        <v>0.99</v>
      </c>
      <c r="EK6" s="36">
        <f t="shared" si="14"/>
        <v>0.71</v>
      </c>
      <c r="EL6" s="36">
        <f t="shared" si="14"/>
        <v>0.54</v>
      </c>
      <c r="EM6" s="36">
        <f t="shared" si="14"/>
        <v>0.57999999999999996</v>
      </c>
      <c r="EN6" s="35" t="str">
        <f>IF(EN7="","",IF(EN7="-","【-】","【"&amp;SUBSTITUTE(TEXT(EN7,"#,##0.00"),"-","△")&amp;"】"))</f>
        <v>【0.70】</v>
      </c>
    </row>
    <row r="7" spans="1:144" s="37" customFormat="1" x14ac:dyDescent="0.15">
      <c r="A7" s="29"/>
      <c r="B7" s="38">
        <v>2018</v>
      </c>
      <c r="C7" s="38">
        <v>262137</v>
      </c>
      <c r="D7" s="38">
        <v>46</v>
      </c>
      <c r="E7" s="38">
        <v>1</v>
      </c>
      <c r="F7" s="38">
        <v>0</v>
      </c>
      <c r="G7" s="38">
        <v>1</v>
      </c>
      <c r="H7" s="38" t="s">
        <v>92</v>
      </c>
      <c r="I7" s="38" t="s">
        <v>93</v>
      </c>
      <c r="J7" s="38" t="s">
        <v>94</v>
      </c>
      <c r="K7" s="38" t="s">
        <v>95</v>
      </c>
      <c r="L7" s="38" t="s">
        <v>96</v>
      </c>
      <c r="M7" s="38" t="s">
        <v>97</v>
      </c>
      <c r="N7" s="39" t="s">
        <v>98</v>
      </c>
      <c r="O7" s="39">
        <v>68.709999999999994</v>
      </c>
      <c r="P7" s="39">
        <v>99.88</v>
      </c>
      <c r="Q7" s="39">
        <v>3180</v>
      </c>
      <c r="R7" s="39">
        <v>31981</v>
      </c>
      <c r="S7" s="39">
        <v>616.4</v>
      </c>
      <c r="T7" s="39">
        <v>51.88</v>
      </c>
      <c r="U7" s="39">
        <v>31704</v>
      </c>
      <c r="V7" s="39">
        <v>74.88</v>
      </c>
      <c r="W7" s="39">
        <v>423.4</v>
      </c>
      <c r="X7" s="39">
        <v>134.22999999999999</v>
      </c>
      <c r="Y7" s="39">
        <v>130.68</v>
      </c>
      <c r="Z7" s="39">
        <v>131.57</v>
      </c>
      <c r="AA7" s="39">
        <v>132.37</v>
      </c>
      <c r="AB7" s="39">
        <v>110.75</v>
      </c>
      <c r="AC7" s="39">
        <v>110.01</v>
      </c>
      <c r="AD7" s="39">
        <v>111.21</v>
      </c>
      <c r="AE7" s="39">
        <v>111.71</v>
      </c>
      <c r="AF7" s="39">
        <v>110.05</v>
      </c>
      <c r="AG7" s="39">
        <v>110.66</v>
      </c>
      <c r="AH7" s="39">
        <v>112.83</v>
      </c>
      <c r="AI7" s="39">
        <v>0</v>
      </c>
      <c r="AJ7" s="39">
        <v>0</v>
      </c>
      <c r="AK7" s="39">
        <v>0</v>
      </c>
      <c r="AL7" s="39">
        <v>0</v>
      </c>
      <c r="AM7" s="39">
        <v>0</v>
      </c>
      <c r="AN7" s="39">
        <v>2.8</v>
      </c>
      <c r="AO7" s="39">
        <v>1.93</v>
      </c>
      <c r="AP7" s="39">
        <v>1.72</v>
      </c>
      <c r="AQ7" s="39">
        <v>2.64</v>
      </c>
      <c r="AR7" s="39">
        <v>2.74</v>
      </c>
      <c r="AS7" s="39">
        <v>1.05</v>
      </c>
      <c r="AT7" s="39">
        <v>797.33</v>
      </c>
      <c r="AU7" s="39">
        <v>1058.0999999999999</v>
      </c>
      <c r="AV7" s="39">
        <v>1410.02</v>
      </c>
      <c r="AW7" s="39">
        <v>1353.57</v>
      </c>
      <c r="AX7" s="39">
        <v>636.79</v>
      </c>
      <c r="AY7" s="39">
        <v>381.53</v>
      </c>
      <c r="AZ7" s="39">
        <v>391.54</v>
      </c>
      <c r="BA7" s="39">
        <v>384.34</v>
      </c>
      <c r="BB7" s="39">
        <v>359.47</v>
      </c>
      <c r="BC7" s="39">
        <v>366.03</v>
      </c>
      <c r="BD7" s="39">
        <v>261.93</v>
      </c>
      <c r="BE7" s="39">
        <v>420.84</v>
      </c>
      <c r="BF7" s="39">
        <v>424.31</v>
      </c>
      <c r="BG7" s="39">
        <v>397.78</v>
      </c>
      <c r="BH7" s="39">
        <v>374.14</v>
      </c>
      <c r="BI7" s="39">
        <v>592.48</v>
      </c>
      <c r="BJ7" s="39">
        <v>393.27</v>
      </c>
      <c r="BK7" s="39">
        <v>386.97</v>
      </c>
      <c r="BL7" s="39">
        <v>380.58</v>
      </c>
      <c r="BM7" s="39">
        <v>401.79</v>
      </c>
      <c r="BN7" s="39">
        <v>370.12</v>
      </c>
      <c r="BO7" s="39">
        <v>270.45999999999998</v>
      </c>
      <c r="BP7" s="39">
        <v>139.88999999999999</v>
      </c>
      <c r="BQ7" s="39">
        <v>133.91</v>
      </c>
      <c r="BR7" s="39">
        <v>136.44999999999999</v>
      </c>
      <c r="BS7" s="39">
        <v>138.05000000000001</v>
      </c>
      <c r="BT7" s="39">
        <v>106.21</v>
      </c>
      <c r="BU7" s="39">
        <v>100.47</v>
      </c>
      <c r="BV7" s="39">
        <v>101.72</v>
      </c>
      <c r="BW7" s="39">
        <v>102.38</v>
      </c>
      <c r="BX7" s="39">
        <v>100.12</v>
      </c>
      <c r="BY7" s="39">
        <v>100.42</v>
      </c>
      <c r="BZ7" s="39">
        <v>103.91</v>
      </c>
      <c r="CA7" s="39">
        <v>122.41</v>
      </c>
      <c r="CB7" s="39">
        <v>127.87</v>
      </c>
      <c r="CC7" s="39">
        <v>125.46</v>
      </c>
      <c r="CD7" s="39">
        <v>124</v>
      </c>
      <c r="CE7" s="39">
        <v>172.31</v>
      </c>
      <c r="CF7" s="39">
        <v>169.82</v>
      </c>
      <c r="CG7" s="39">
        <v>168.2</v>
      </c>
      <c r="CH7" s="39">
        <v>168.67</v>
      </c>
      <c r="CI7" s="39">
        <v>174.97</v>
      </c>
      <c r="CJ7" s="39">
        <v>171.67</v>
      </c>
      <c r="CK7" s="39">
        <v>167.11</v>
      </c>
      <c r="CL7" s="39">
        <v>55.39</v>
      </c>
      <c r="CM7" s="39">
        <v>52.8</v>
      </c>
      <c r="CN7" s="39">
        <v>55.02</v>
      </c>
      <c r="CO7" s="39">
        <v>55.67</v>
      </c>
      <c r="CP7" s="39">
        <v>62.29</v>
      </c>
      <c r="CQ7" s="39">
        <v>55.13</v>
      </c>
      <c r="CR7" s="39">
        <v>54.77</v>
      </c>
      <c r="CS7" s="39">
        <v>54.92</v>
      </c>
      <c r="CT7" s="39">
        <v>55.63</v>
      </c>
      <c r="CU7" s="39">
        <v>59.74</v>
      </c>
      <c r="CV7" s="39">
        <v>60.27</v>
      </c>
      <c r="CW7" s="39">
        <v>86.96</v>
      </c>
      <c r="CX7" s="39">
        <v>89.95</v>
      </c>
      <c r="CY7" s="39">
        <v>87.03</v>
      </c>
      <c r="CZ7" s="39">
        <v>85.71</v>
      </c>
      <c r="DA7" s="39">
        <v>82.68</v>
      </c>
      <c r="DB7" s="39">
        <v>83</v>
      </c>
      <c r="DC7" s="39">
        <v>82.89</v>
      </c>
      <c r="DD7" s="39">
        <v>82.66</v>
      </c>
      <c r="DE7" s="39">
        <v>82.04</v>
      </c>
      <c r="DF7" s="39">
        <v>84.8</v>
      </c>
      <c r="DG7" s="39">
        <v>89.92</v>
      </c>
      <c r="DH7" s="39">
        <v>40.71</v>
      </c>
      <c r="DI7" s="39">
        <v>41.28</v>
      </c>
      <c r="DJ7" s="39">
        <v>42.98</v>
      </c>
      <c r="DK7" s="39">
        <v>44.61</v>
      </c>
      <c r="DL7" s="39">
        <v>31.7</v>
      </c>
      <c r="DM7" s="39">
        <v>46.66</v>
      </c>
      <c r="DN7" s="39">
        <v>47.46</v>
      </c>
      <c r="DO7" s="39">
        <v>48.49</v>
      </c>
      <c r="DP7" s="39">
        <v>48.05</v>
      </c>
      <c r="DQ7" s="39">
        <v>47.66</v>
      </c>
      <c r="DR7" s="39">
        <v>48.85</v>
      </c>
      <c r="DS7" s="39">
        <v>12.67</v>
      </c>
      <c r="DT7" s="39">
        <v>12.48</v>
      </c>
      <c r="DU7" s="39">
        <v>11.96</v>
      </c>
      <c r="DV7" s="39">
        <v>11.64</v>
      </c>
      <c r="DW7" s="39">
        <v>30.11</v>
      </c>
      <c r="DX7" s="39">
        <v>9.85</v>
      </c>
      <c r="DY7" s="39">
        <v>9.7100000000000009</v>
      </c>
      <c r="DZ7" s="39">
        <v>12.79</v>
      </c>
      <c r="EA7" s="39">
        <v>13.39</v>
      </c>
      <c r="EB7" s="39">
        <v>15.1</v>
      </c>
      <c r="EC7" s="39">
        <v>17.8</v>
      </c>
      <c r="ED7" s="39">
        <v>0.28000000000000003</v>
      </c>
      <c r="EE7" s="39">
        <v>0.13</v>
      </c>
      <c r="EF7" s="39">
        <v>0.3</v>
      </c>
      <c r="EG7" s="39">
        <v>0.4</v>
      </c>
      <c r="EH7" s="39">
        <v>0.61</v>
      </c>
      <c r="EI7" s="39">
        <v>0.66</v>
      </c>
      <c r="EJ7" s="39">
        <v>0.99</v>
      </c>
      <c r="EK7" s="39">
        <v>0.71</v>
      </c>
      <c r="EL7" s="39">
        <v>0.54</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岩崎　学</dc:creator>
  <cp:lastModifiedBy> </cp:lastModifiedBy>
  <cp:lastPrinted>2020-01-21T08:08:10Z</cp:lastPrinted>
  <dcterms:created xsi:type="dcterms:W3CDTF">2020-01-21T08:09:30Z</dcterms:created>
  <dcterms:modified xsi:type="dcterms:W3CDTF">2020-02-09T23:49:51Z</dcterms:modified>
</cp:coreProperties>
</file>