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cGi7XeiFRMqMxlFY/+6enbwEAEKxlAFOE/3mZ7aM9BGIFpuN9Xtr0RXiBxGf71/5NkdRu8U6IRLC/xxlI1dqCA==" workbookSaltValue="hvo+TN8svhDeR+9gg8c2gw=="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T8" i="5"/>
  <c r="FS8" i="5"/>
  <c r="FI8" i="5"/>
  <c r="EZ8" i="5"/>
  <c r="EY8" i="5"/>
  <c r="EX8" i="5"/>
  <c r="EN8" i="5"/>
  <c r="ED8" i="5"/>
  <c r="DT8" i="5"/>
  <c r="DJ8" i="5"/>
  <c r="CZ8" i="5"/>
  <c r="CY8" i="5"/>
  <c r="CO8" i="5"/>
  <c r="CE8" i="5"/>
  <c r="BT8" i="5"/>
  <c r="BI8" i="5"/>
  <c r="AX8" i="5"/>
  <c r="AX6" i="5"/>
  <c r="AW6" i="5"/>
  <c r="AV6" i="5"/>
  <c r="F19" i="4" s="1"/>
  <c r="AU6" i="5"/>
  <c r="AT6" i="5"/>
  <c r="AS6" i="5"/>
  <c r="AR6" i="5"/>
  <c r="H16" i="4" s="1"/>
  <c r="AQ6" i="5"/>
  <c r="AP6" i="5"/>
  <c r="AO6" i="5"/>
  <c r="AN6" i="5"/>
  <c r="J15" i="4" s="1"/>
  <c r="AM6" i="5"/>
  <c r="AL6" i="5"/>
  <c r="AK6" i="5"/>
  <c r="AJ6" i="5"/>
  <c r="L14" i="4" s="1"/>
  <c r="AI6" i="5"/>
  <c r="AH6" i="5"/>
  <c r="AG6" i="5"/>
  <c r="AF6" i="5"/>
  <c r="N13" i="4" s="1"/>
  <c r="AE6" i="5"/>
  <c r="AD6" i="5"/>
  <c r="AC6" i="5"/>
  <c r="AB6" i="5"/>
  <c r="F13" i="4" s="1"/>
  <c r="AA6" i="5"/>
  <c r="Z6" i="5"/>
  <c r="Y6" i="5"/>
  <c r="X6" i="5"/>
  <c r="H12" i="4" s="1"/>
  <c r="W6" i="5"/>
  <c r="V6" i="5"/>
  <c r="U6" i="5"/>
  <c r="T6" i="5"/>
  <c r="N7" i="4" s="1"/>
  <c r="S6" i="5"/>
  <c r="R6" i="5"/>
  <c r="Q6" i="5"/>
  <c r="P6" i="5"/>
  <c r="N5" i="4" s="1"/>
  <c r="O6" i="5"/>
  <c r="N6" i="5"/>
  <c r="M6" i="5"/>
  <c r="FJ8" i="5" s="1"/>
  <c r="L6" i="5"/>
  <c r="N3" i="4" s="1"/>
  <c r="K6" i="5"/>
  <c r="J6" i="5"/>
  <c r="I6" i="5"/>
  <c r="H6" i="5"/>
  <c r="B1" i="4" s="1"/>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N16" i="4"/>
  <c r="L16" i="4"/>
  <c r="J16" i="4"/>
  <c r="F16" i="4"/>
  <c r="N15" i="4"/>
  <c r="L15" i="4"/>
  <c r="H15" i="4"/>
  <c r="F15" i="4"/>
  <c r="N14" i="4"/>
  <c r="J14" i="4"/>
  <c r="H14" i="4"/>
  <c r="F14" i="4"/>
  <c r="L13" i="4"/>
  <c r="J13" i="4"/>
  <c r="H13" i="4"/>
  <c r="N12" i="4"/>
  <c r="L12" i="4"/>
  <c r="J12" i="4"/>
  <c r="F12" i="4"/>
  <c r="F9" i="4"/>
  <c r="B7" i="4"/>
  <c r="J5" i="4"/>
  <c r="F5" i="4"/>
  <c r="B5" i="4"/>
  <c r="J3" i="4"/>
  <c r="F3" i="4"/>
  <c r="B3" i="4"/>
  <c r="MD16" i="5" l="1"/>
  <c r="KO16" i="5"/>
  <c r="JA16" i="5"/>
  <c r="HL16" i="5"/>
  <c r="FW16" i="5"/>
  <c r="EH16" i="5"/>
  <c r="CS16" i="5"/>
  <c r="BB16" i="5"/>
  <c r="LT10" i="5"/>
  <c r="LT16" i="5"/>
  <c r="KE16" i="5"/>
  <c r="IP16" i="5"/>
  <c r="HB16" i="5"/>
  <c r="FM16" i="5"/>
  <c r="DX16" i="5"/>
  <c r="CI16" i="5"/>
  <c r="LJ16" i="5"/>
  <c r="JU16" i="5"/>
  <c r="IF16" i="5"/>
  <c r="GQ16" i="5"/>
  <c r="FC16" i="5"/>
  <c r="DN16" i="5"/>
  <c r="BX16" i="5"/>
  <c r="MN16" i="5"/>
  <c r="KZ16" i="5"/>
  <c r="JK16" i="5"/>
  <c r="HV16" i="5"/>
  <c r="GG16" i="5"/>
  <c r="ER16" i="5"/>
  <c r="DD16" i="5"/>
  <c r="BM16" i="5"/>
  <c r="MD10" i="5"/>
  <c r="KE10" i="5"/>
  <c r="IP10" i="5"/>
  <c r="HB10" i="5"/>
  <c r="FM10" i="5"/>
  <c r="DX10" i="5"/>
  <c r="CI10" i="5"/>
  <c r="MN10" i="5"/>
  <c r="LJ10" i="5"/>
  <c r="JU10" i="5"/>
  <c r="IF10" i="5"/>
  <c r="GQ10" i="5"/>
  <c r="FC10" i="5"/>
  <c r="DN10" i="5"/>
  <c r="BX10" i="5"/>
  <c r="KZ10" i="5"/>
  <c r="JK10" i="5"/>
  <c r="HV10" i="5"/>
  <c r="GG10" i="5"/>
  <c r="ER10" i="5"/>
  <c r="DD10" i="5"/>
  <c r="BM10" i="5"/>
  <c r="KO10" i="5"/>
  <c r="JA10" i="5"/>
  <c r="HL10" i="5"/>
  <c r="FW10" i="5"/>
  <c r="EH10" i="5"/>
  <c r="CS10" i="5"/>
  <c r="BB10" i="5"/>
  <c r="L11" i="4"/>
  <c r="FK18" i="5"/>
  <c r="FM12" i="5"/>
  <c r="FN18" i="5"/>
  <c r="FJ18" i="5"/>
  <c r="FL12" i="5"/>
  <c r="FM18" i="5"/>
  <c r="FK12" i="5"/>
  <c r="FL18" i="5"/>
  <c r="FN12" i="5"/>
  <c r="FJ12" i="5"/>
  <c r="GN8" i="5"/>
  <c r="KP18" i="5"/>
  <c r="KL18" i="5"/>
  <c r="KN12" i="5"/>
  <c r="KO18" i="5"/>
  <c r="KM12" i="5"/>
  <c r="KN18" i="5"/>
  <c r="KP12" i="5"/>
  <c r="KL12" i="5"/>
  <c r="KM18" i="5"/>
  <c r="KO12" i="5"/>
  <c r="B10" i="5"/>
  <c r="F10" i="5"/>
  <c r="FB18" i="5"/>
  <c r="FD12" i="5"/>
  <c r="EZ12" i="5"/>
  <c r="FA18" i="5"/>
  <c r="FC12" i="5"/>
  <c r="FD18" i="5"/>
  <c r="EZ18" i="5"/>
  <c r="FB12" i="5"/>
  <c r="FC18" i="5"/>
  <c r="FA12"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X18" i="5"/>
  <c r="FT18" i="5"/>
  <c r="FV12" i="5"/>
  <c r="FW18" i="5"/>
  <c r="FU12" i="5"/>
  <c r="FV18" i="5"/>
  <c r="FX12" i="5"/>
  <c r="FT12" i="5"/>
  <c r="FU18" i="5"/>
  <c r="FW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MM16" i="5" l="1"/>
  <c r="KY16" i="5"/>
  <c r="JJ16" i="5"/>
  <c r="HU16" i="5"/>
  <c r="GF16" i="5"/>
  <c r="EQ16" i="5"/>
  <c r="DC16" i="5"/>
  <c r="BL16" i="5"/>
  <c r="MC10" i="5"/>
  <c r="MC16" i="5"/>
  <c r="KN16" i="5"/>
  <c r="IZ16" i="5"/>
  <c r="HK16" i="5"/>
  <c r="FV16" i="5"/>
  <c r="EG16" i="5"/>
  <c r="CR16" i="5"/>
  <c r="BA16" i="5"/>
  <c r="LS16" i="5"/>
  <c r="KD16" i="5"/>
  <c r="IO16" i="5"/>
  <c r="HA16" i="5"/>
  <c r="FL16" i="5"/>
  <c r="DW16" i="5"/>
  <c r="CH16" i="5"/>
  <c r="LI16" i="5"/>
  <c r="JT16" i="5"/>
  <c r="IE16" i="5"/>
  <c r="GP16" i="5"/>
  <c r="FB16" i="5"/>
  <c r="DM16" i="5"/>
  <c r="BW16" i="5"/>
  <c r="MM10" i="5"/>
  <c r="KN10" i="5"/>
  <c r="IZ10" i="5"/>
  <c r="HK10" i="5"/>
  <c r="FV10" i="5"/>
  <c r="EG10" i="5"/>
  <c r="CR10" i="5"/>
  <c r="BA10" i="5"/>
  <c r="KD10" i="5"/>
  <c r="IO10" i="5"/>
  <c r="HA10" i="5"/>
  <c r="FL10" i="5"/>
  <c r="DW10" i="5"/>
  <c r="CH10" i="5"/>
  <c r="LS10" i="5"/>
  <c r="LI10" i="5"/>
  <c r="JT10" i="5"/>
  <c r="IE10" i="5"/>
  <c r="GP10" i="5"/>
  <c r="FB10" i="5"/>
  <c r="DM10" i="5"/>
  <c r="BW10" i="5"/>
  <c r="KY10" i="5"/>
  <c r="JJ10" i="5"/>
  <c r="HU10" i="5"/>
  <c r="GF10" i="5"/>
  <c r="EQ10" i="5"/>
  <c r="DC10" i="5"/>
  <c r="BL10" i="5"/>
  <c r="J11" i="4"/>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MO10" i="5"/>
  <c r="LK10" i="5"/>
  <c r="JV10" i="5"/>
  <c r="IG10" i="5"/>
  <c r="GR10" i="5"/>
  <c r="FD10" i="5"/>
  <c r="DO10" i="5"/>
  <c r="BY10" i="5"/>
  <c r="LA10" i="5"/>
  <c r="JL10" i="5"/>
  <c r="HW10" i="5"/>
  <c r="GH10" i="5"/>
  <c r="ES10" i="5"/>
  <c r="DE10" i="5"/>
  <c r="BN10" i="5"/>
  <c r="KP10" i="5"/>
  <c r="JB10" i="5"/>
  <c r="HM10" i="5"/>
  <c r="FX10" i="5"/>
  <c r="EI10" i="5"/>
  <c r="CT10" i="5"/>
  <c r="BC10" i="5"/>
  <c r="N11" i="4"/>
  <c r="ME10" i="5"/>
  <c r="KF10" i="5"/>
  <c r="IQ10" i="5"/>
  <c r="HC10" i="5"/>
  <c r="FN10" i="5"/>
  <c r="DY10" i="5"/>
  <c r="CJ10" i="5"/>
  <c r="GP18" i="5"/>
  <c r="GR12" i="5"/>
  <c r="GN12" i="5"/>
  <c r="GO18" i="5"/>
  <c r="GQ12" i="5"/>
  <c r="GR18" i="5"/>
  <c r="GN18" i="5"/>
  <c r="GP12" i="5"/>
  <c r="GQ18" i="5"/>
  <c r="GO12" i="5"/>
  <c r="LH16" i="5"/>
  <c r="JS16" i="5"/>
  <c r="ID16" i="5"/>
  <c r="GO16" i="5"/>
  <c r="FA16" i="5"/>
  <c r="DL16" i="5"/>
  <c r="BV16" i="5"/>
  <c r="ML10" i="5"/>
  <c r="ML16" i="5"/>
  <c r="KX16" i="5"/>
  <c r="JI16" i="5"/>
  <c r="HT16" i="5"/>
  <c r="GE16" i="5"/>
  <c r="EP16" i="5"/>
  <c r="DB16" i="5"/>
  <c r="BK16" i="5"/>
  <c r="MB16" i="5"/>
  <c r="KM16" i="5"/>
  <c r="IY16" i="5"/>
  <c r="HJ16" i="5"/>
  <c r="FU16" i="5"/>
  <c r="EF16" i="5"/>
  <c r="CQ16" i="5"/>
  <c r="AZ16" i="5"/>
  <c r="LR16" i="5"/>
  <c r="KC16" i="5"/>
  <c r="IN16" i="5"/>
  <c r="GZ16" i="5"/>
  <c r="FK16" i="5"/>
  <c r="DV16" i="5"/>
  <c r="CG16" i="5"/>
  <c r="MB10" i="5"/>
  <c r="KX10" i="5"/>
  <c r="JI10" i="5"/>
  <c r="HT10" i="5"/>
  <c r="GE10" i="5"/>
  <c r="EP10" i="5"/>
  <c r="DB10" i="5"/>
  <c r="BK10" i="5"/>
  <c r="KM10" i="5"/>
  <c r="IY10" i="5"/>
  <c r="HJ10" i="5"/>
  <c r="FU10" i="5"/>
  <c r="EF10" i="5"/>
  <c r="CQ10" i="5"/>
  <c r="AZ10" i="5"/>
  <c r="H11" i="4"/>
  <c r="KC10" i="5"/>
  <c r="IN10" i="5"/>
  <c r="GZ10" i="5"/>
  <c r="FK10" i="5"/>
  <c r="DV10" i="5"/>
  <c r="CG10" i="5"/>
  <c r="LR10" i="5"/>
  <c r="LH10" i="5"/>
  <c r="JS10" i="5"/>
  <c r="ID10" i="5"/>
  <c r="GO10" i="5"/>
  <c r="FA10" i="5"/>
  <c r="DL10" i="5"/>
  <c r="BV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LG10" i="5"/>
  <c r="JR10" i="5"/>
  <c r="IC10" i="5"/>
  <c r="GN10" i="5"/>
  <c r="EZ10" i="5"/>
  <c r="DK10" i="5"/>
  <c r="BU10" i="5"/>
  <c r="F11" i="4"/>
  <c r="MA10" i="5"/>
  <c r="KW10" i="5"/>
  <c r="JH10" i="5"/>
  <c r="HS10" i="5"/>
  <c r="GD10" i="5"/>
  <c r="EO10" i="5"/>
  <c r="DA10" i="5"/>
  <c r="BJ10" i="5"/>
  <c r="MK10" i="5"/>
  <c r="KL10" i="5"/>
  <c r="IX10" i="5"/>
  <c r="HI10" i="5"/>
  <c r="FT10" i="5"/>
  <c r="EE10" i="5"/>
  <c r="CP10" i="5"/>
  <c r="AY10" i="5"/>
  <c r="KB10" i="5"/>
  <c r="IM10" i="5"/>
  <c r="GY10" i="5"/>
  <c r="FJ10" i="5"/>
  <c r="DU10" i="5"/>
  <c r="CF10" i="5"/>
</calcChain>
</file>

<file path=xl/sharedStrings.xml><?xml version="1.0" encoding="utf-8"?>
<sst xmlns="http://schemas.openxmlformats.org/spreadsheetml/2006/main" count="989" uniqueCount="262">
  <si>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</si>
  <si>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</si>
  <si>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</si>
  <si>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</si>
  <si>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</si>
  <si>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</si>
  <si>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</si>
  <si>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</si>
  <si>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【次年度繰越金（次年度一般財源）】H31予算に充当　12,846千円
目的：施設管理費･基金積立金･繰出金･公債費等
【基金積み立て】市民太陽光発電所事業基金積立金　5,024千円
目的：後年度の設備更新、市債償還のため
【一般会計への繰出し】
目的：環境対策事業、再生可能エネルギー導入支援事業　3,000千円
今後も造成基金により財政調整を図りつつ、地域還元施策の用途において、可能な範囲で一般会計へ繰出しを行う。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</si>
  <si>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</si>
  <si>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</si>
  <si>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</si>
  <si>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</si>
  <si>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</si>
  <si>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</si>
  <si>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</si>
  <si>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</si>
  <si>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</si>
  <si>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</si>
  <si>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</si>
  <si>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</si>
  <si>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</si>
  <si>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</si>
  <si>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</si>
  <si>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</si>
  <si>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</si>
  <si>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</si>
  <si>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</si>
  <si>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</si>
  <si>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</si>
  <si>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</si>
  <si>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</si>
  <si>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</si>
  <si>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</si>
  <si>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</si>
  <si>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FIT収入割合については、平成30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</si>
  <si>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</si>
  <si>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</si>
  <si>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</si>
  <si>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</si>
  <si>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</si>
  <si>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</si>
  <si>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</si>
  <si>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</si>
  <si>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</si>
  <si>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</si>
  <si>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</si>
  <si>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</si>
  <si>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</si>
  <si>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</si>
  <si>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</si>
  <si>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</si>
  <si>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</si>
  <si>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</si>
  <si>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</si>
  <si>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</si>
  <si>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</si>
  <si>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</si>
  <si>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</si>
  <si>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</si>
  <si>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</si>
  <si>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</si>
  <si>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</si>
  <si>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</si>
  <si>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</si>
  <si>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</si>
  <si>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</si>
  <si>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</si>
  <si>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</si>
  <si>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</si>
  <si>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</si>
  <si>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</si>
  <si>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</si>
  <si>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</si>
  <si>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</si>
  <si>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</si>
  <si>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</si>
  <si>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</si>
  <si>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</si>
  <si>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</si>
  <si>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</si>
  <si>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</si>
  <si>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</si>
  <si>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</si>
  <si>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</si>
  <si>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</si>
  <si>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</si>
  <si>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</si>
  <si>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</si>
  <si>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</si>
  <si>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</si>
  <si>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</si>
  <si>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</si>
  <si>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</si>
  <si>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</si>
  <si>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</si>
  <si>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</si>
  <si>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</si>
  <si>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</si>
  <si>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</si>
  <si>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</si>
  <si>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</si>
  <si>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</si>
  <si>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</si>
  <si>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</si>
  <si>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</si>
  <si>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</si>
  <si>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</si>
  <si>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</si>
  <si>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</si>
  <si>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</si>
  <si>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</si>
  <si>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</si>
  <si>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</si>
  <si>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</si>
  <si>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</si>
  <si>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</si>
  <si>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262129</t>
  </si>
  <si>
    <t>47</t>
  </si>
  <si>
    <t>04</t>
  </si>
  <si>
    <t>0</t>
  </si>
  <si>
    <t>000</t>
  </si>
  <si>
    <t>京都府　京丹後市</t>
  </si>
  <si>
    <t>法非適用</t>
  </si>
  <si>
    <t>電気事業</t>
  </si>
  <si>
    <t>非設置</t>
  </si>
  <si>
    <t>該当数値なし</t>
  </si>
  <si>
    <t>-</t>
  </si>
  <si>
    <t>令和16年3月22日　大宮サイト</t>
  </si>
  <si>
    <t>無</t>
  </si>
  <si>
    <t>関西電力株式会社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</si>
  <si>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</si>
  <si>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</si>
  <si>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</si>
  <si>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</si>
  <si>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</si>
  <si>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</si>
  <si>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</si>
  <si>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</si>
  <si>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</si>
  <si>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</si>
  <si>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</si>
  <si>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</si>
  <si>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</si>
  <si>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</si>
  <si>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</si>
  <si>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</si>
  <si>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</si>
  <si>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</si>
  <si>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</si>
  <si>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</si>
  <si>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</si>
  <si>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</si>
  <si>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</si>
  <si>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</si>
  <si>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</si>
  <si>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</si>
  <si>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</si>
  <si>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</si>
  <si>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</si>
  <si>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</si>
  <si>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</si>
  <si>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</si>
  <si>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</si>
  <si>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</si>
  <si>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</si>
  <si>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</si>
  <si>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</si>
  <si>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</si>
  <si>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</si>
  <si>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</si>
  <si>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</si>
  <si>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</si>
  <si>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</si>
  <si>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</si>
  <si>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</si>
  <si>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</si>
  <si>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</si>
  <si>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</si>
  <si>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</si>
  <si>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</si>
  <si>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</si>
  <si>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</si>
  <si>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</si>
  <si>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</si>
  <si>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</si>
  <si>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</si>
  <si>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</si>
  <si>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</si>
  <si>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</si>
  <si>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</si>
  <si>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</si>
  <si>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</si>
  <si>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</si>
  <si>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</si>
  <si>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</si>
  <si>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</si>
  <si>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</si>
  <si>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</si>
  <si>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</si>
  <si>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</si>
  <si>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</si>
  <si>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</si>
  <si>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</si>
  <si>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</si>
  <si>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</si>
  <si>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</si>
  <si>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</si>
  <si>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</si>
  <si>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</si>
  <si>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</si>
  <si>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</si>
  <si>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</si>
  <si>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</si>
  <si>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</si>
  <si>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</si>
  <si>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</si>
  <si>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</si>
  <si>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</si>
  <si>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</si>
  <si>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</si>
  <si>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</si>
  <si>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</si>
  <si>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</si>
  <si>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</si>
  <si>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</si>
  <si>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</si>
  <si>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</si>
  <si>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</si>
  <si>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</si>
  <si>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</si>
  <si>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</si>
  <si>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</si>
  <si>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</si>
  <si>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</si>
  <si>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</si>
  <si>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</si>
  <si>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</si>
  <si>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</si>
  <si>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</si>
  <si>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</si>
  <si>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</si>
  <si>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</si>
  <si>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</si>
  <si>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</si>
  <si>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</si>
  <si>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</si>
  <si>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</si>
  <si>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</si>
  <si>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</si>
  <si>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</si>
  <si>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</si>
  <si>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</si>
  <si>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</si>
  <si>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</si>
  <si>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</si>
  <si>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</si>
  <si>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</si>
  <si>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</si>
  <si>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〔収益的収支比率〕112.1％
　単年度の経常収支は黒字。経年比では減少しているが、施設の修繕費や保守費用の増加によるものであり、料金収入の収益により事業全体費用を賄えている。
　経年では昨年度からの地方債の元金償還開始に伴い、今後の収益的収支比率の大幅な改善は見込めないが、営業費用を必要最小限に抑制しつつ、改善に向けた取組を進めていく必要がある。
〔営業収支比率〕551.8％
　単年度の営業収支は黒字。発電に適した気象が継続しなかったことで営業収益は減少しているが、施設の修繕費や保守費用が増加したため営業費用は増加している。累積欠損、他会計負担はなく、管理物品の他会計との共用や適度な保全状態の維持等、一般管理･維持管理費用を必要最小限に抑制しつつ、昨年度からの地方債の元金償還開始に伴う収益率の低下を最小限に留めていく必要がある。
〔供給原価〕34,423.7円
　発電量の減少、総費用の増加と地方債の元金償還に伴い供給原価は対前年比で増加。設備利用率は12.4％と経年比では下降。発電量を維持しつつ、継続的に総費用の抑制に努める必要がある。
　販売電力量の実績値は計画値を上回る結果となったが、環境的要因及び事業特性から、経年による性能低下等の下振れリスクを考慮した運営管理を行い、継続して供給原価の圧縮に努める必要がある。
〔EBITDA〕30,931千円
　収益性は確保されているが、料金収入及び収益性の増加は今後見込めないものと想定した正確な保守計画や劣化率評価に基づき、安定経営を維持することが必要である。</t>
    <rPh sb="42" eb="44">
      <t>シセツ</t>
    </rPh>
    <rPh sb="45" eb="48">
      <t>シュウゼンヒ</t>
    </rPh>
    <rPh sb="49" eb="51">
      <t>ホシュ</t>
    </rPh>
    <rPh sb="51" eb="53">
      <t>ヒヨウ</t>
    </rPh>
    <rPh sb="54" eb="56">
      <t>ゾウカ</t>
    </rPh>
    <rPh sb="94" eb="97">
      <t>サクネンド</t>
    </rPh>
    <rPh sb="108" eb="110">
      <t>カイシ</t>
    </rPh>
    <rPh sb="229" eb="231">
      <t>ゲンショウ</t>
    </rPh>
    <rPh sb="237" eb="239">
      <t>シセツ</t>
    </rPh>
    <rPh sb="240" eb="243">
      <t>シュウゼンヒ</t>
    </rPh>
    <rPh sb="244" eb="246">
      <t>ホシュ</t>
    </rPh>
    <rPh sb="246" eb="248">
      <t>ヒヨウ</t>
    </rPh>
    <rPh sb="330" eb="333">
      <t>サクネンド</t>
    </rPh>
    <rPh sb="340" eb="342">
      <t>ガンキン</t>
    </rPh>
    <rPh sb="344" eb="346">
      <t>カイシ</t>
    </rPh>
    <rPh sb="394" eb="396">
      <t>ゲンショウ</t>
    </rPh>
    <rPh sb="404" eb="407">
      <t>チホウサイ</t>
    </rPh>
    <rPh sb="408" eb="410">
      <t>ガンキン</t>
    </rPh>
    <rPh sb="410" eb="412">
      <t>ショウカン</t>
    </rPh>
    <rPh sb="445" eb="447">
      <t>カコウ</t>
    </rPh>
    <rPh sb="472" eb="474">
      <t>ヒツヨウ</t>
    </rPh>
    <rPh sb="564" eb="566">
      <t>ヒツヨウ</t>
    </rPh>
    <phoneticPr fontId="5"/>
  </si>
  <si>
    <t>　事故、天災、土地利用、公害、制度改正等、様々な要因の経営リスクが存在する。また、FIT終了による経営リスク、投資を回収できない可能性を常に考慮し、終期を見据えた適切な施設の保全と経営の効率化を進める。
〔設備利用率〕12.4％
　全国平均は15.2％。経年比では平成27年度よりほぼ同水準を維持し上昇傾向にあるが、日本海側に位置する積雪地域、かつ年間気象における当地の特性を踏まえると、国内の同規模施設の平均値より利用率が低くなる。引き続き、当地の気象特性に基づく設備利用率の実績値を踏まえた計画的な運営管理を行っていく必要がある。
〔修繕費比率〕0.0％
　計画的な保守運用により安定稼働の継続に努める。
〔企業債残高対料金収入比率〕760.7％
　単年度収支において、利益を適切に基金に積み立てることで償還財源を確保し、17年計画で数値低減を進める。
〔FIT収入割合〕100.0％
　固定価格買取制度調達期間内（20年）での事業計画（投資回収）としている。</t>
    <rPh sb="133" eb="135">
      <t>ヘイセイ</t>
    </rPh>
    <rPh sb="137" eb="138">
      <t>ネン</t>
    </rPh>
    <rPh sb="138" eb="139">
      <t>ド</t>
    </rPh>
    <rPh sb="143" eb="146">
      <t>ドウスイジュン</t>
    </rPh>
    <rPh sb="147" eb="149">
      <t>イジ</t>
    </rPh>
    <rPh sb="150" eb="152">
      <t>ジョウショウ</t>
    </rPh>
    <rPh sb="152" eb="154">
      <t>ケイコウ</t>
    </rPh>
    <rPh sb="204" eb="207">
      <t>ヘイキンチ</t>
    </rPh>
    <rPh sb="209" eb="212">
      <t>リヨウリツ</t>
    </rPh>
    <rPh sb="213" eb="214">
      <t>ヒク</t>
    </rPh>
    <rPh sb="283" eb="286">
      <t>ケイカクテキ</t>
    </rPh>
    <phoneticPr fontId="5"/>
  </si>
  <si>
    <t>　継続的な安定経営を確保するため、経年における設備利用率の維持確保を進める。
　環境的要因及び事業特性から、事業開始時実績を一定の基準に置き、経年における性能低下等による下振れリスクを考慮した運営管理が必要となる。また、計画的な保守運用を継続することで一般管理･維持管理費用を抑制しつつ、地方債の元金償還に伴う収益的収支比率の低下を最小限に抑え、正確な水準評価に基づく安定経営を維持していく必要がある。
　単年度収支において償還財源を適切に確保し、17年計画で企業債残高対料金収入比率の低減を進めると同時に期間内での投資回収を実現し、市環境施策の推進と普及に寄与する事業とする。
　FIT適用終了（R16）後は、現時点では方針は定まってないが、15年目に改定を予定する経営戦略の中で、電力料収入の変動リスクも踏まえ検討することとしている。</t>
    <rPh sb="110" eb="113">
      <t>ケイカクテキ</t>
    </rPh>
    <rPh sb="114" eb="116">
      <t>ホシュ</t>
    </rPh>
    <rPh sb="116" eb="118">
      <t>ウンヨウ</t>
    </rPh>
    <rPh sb="119" eb="121">
      <t>ケイゾク</t>
    </rPh>
    <rPh sb="173" eb="175">
      <t>セイカク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</si>
</sst>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35" fillId="0" borderId="16" xfId="2" applyFont="1" applyFill="1" applyBorder="1" applyAlignment="1" applyProtection="1">
      <alignment horizontal="left" vertical="top" wrapText="1"/>
      <protection locked="0"/>
    </xf>
    <xf numFmtId="0" fontId="35" fillId="0" borderId="0" xfId="2" applyFont="1" applyFill="1" applyBorder="1" applyAlignment="1" applyProtection="1">
      <alignment horizontal="left" vertical="top" wrapText="1"/>
      <protection locked="0"/>
    </xf>
    <xf numFmtId="0" fontId="35" fillId="0" borderId="17" xfId="2" applyFont="1" applyFill="1" applyBorder="1" applyAlignment="1" applyProtection="1">
      <alignment horizontal="left" vertical="top" wrapText="1"/>
      <protection locked="0"/>
    </xf>
    <xf numFmtId="0" fontId="35" fillId="0" borderId="47" xfId="2" applyFont="1" applyFill="1" applyBorder="1" applyAlignment="1" applyProtection="1">
      <alignment horizontal="left" vertical="top" wrapText="1"/>
      <protection locked="0"/>
    </xf>
    <xf numFmtId="0" fontId="35" fillId="0" borderId="48" xfId="2" applyFont="1" applyFill="1" applyBorder="1" applyAlignment="1" applyProtection="1">
      <alignment horizontal="left" vertical="top" wrapText="1"/>
      <protection locked="0"/>
    </xf>
    <xf numFmtId="0" fontId="35"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35" fillId="0" borderId="16" xfId="2" applyFont="1" applyBorder="1" applyAlignment="1" applyProtection="1">
      <alignment horizontal="left" vertical="top" wrapText="1"/>
      <protection locked="0"/>
    </xf>
    <xf numFmtId="0" fontId="35" fillId="0" borderId="0" xfId="2" applyFont="1" applyBorder="1" applyAlignment="1" applyProtection="1">
      <alignment horizontal="left" vertical="top" wrapText="1"/>
      <protection locked="0"/>
    </xf>
    <xf numFmtId="0" fontId="35" fillId="0" borderId="17" xfId="2" applyFont="1" applyBorder="1" applyAlignment="1" applyProtection="1">
      <alignment horizontal="left" vertical="top" wrapText="1"/>
      <protection locked="0"/>
    </xf>
    <xf numFmtId="0" fontId="35" fillId="0" borderId="36" xfId="2" applyFont="1" applyBorder="1" applyAlignment="1" applyProtection="1">
      <alignment horizontal="left" vertical="top" wrapText="1"/>
      <protection locked="0"/>
    </xf>
    <xf numFmtId="0" fontId="35" fillId="0" borderId="37" xfId="2" applyFont="1" applyBorder="1" applyAlignment="1" applyProtection="1">
      <alignment horizontal="left" vertical="top" wrapText="1"/>
      <protection locked="0"/>
    </xf>
    <xf numFmtId="0" fontId="35"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520.79999999999995</c:v>
                </c:pt>
                <c:pt idx="1">
                  <c:v>343.8</c:v>
                </c:pt>
                <c:pt idx="2">
                  <c:v>527.5</c:v>
                </c:pt>
                <c:pt idx="3">
                  <c:v>128.19999999999999</c:v>
                </c:pt>
                <c:pt idx="4">
                  <c:v>112.1</c:v>
                </c:pt>
              </c:numCache>
            </c:numRef>
          </c:val>
          <c:extLst xmlns:c16r2="http://schemas.microsoft.com/office/drawing/2015/06/chart">
            <c:ext xmlns:c16="http://schemas.microsoft.com/office/drawing/2014/chart" uri="{C3380CC4-5D6E-409C-BE32-E72D297353CC}">
              <c16:uniqueId val="{00000000-BA84-4FCF-B635-DD4541FA8EBC}"/>
            </c:ext>
          </c:extLst>
        </c:ser>
        <c:dLbls>
          <c:showLegendKey val="0"/>
          <c:showVal val="0"/>
          <c:showCatName val="0"/>
          <c:showSerName val="0"/>
          <c:showPercent val="0"/>
          <c:showBubbleSize val="0"/>
        </c:dLbls>
        <c:gapWidth val="180"/>
        <c:overlap val="-90"/>
        <c:axId val="177874432"/>
        <c:axId val="177875968"/>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124.4</c:v>
                </c:pt>
                <c:pt idx="1">
                  <c:v>118.8</c:v>
                </c:pt>
                <c:pt idx="2">
                  <c:v>88.8</c:v>
                </c:pt>
                <c:pt idx="3">
                  <c:v>121.3</c:v>
                </c:pt>
                <c:pt idx="4">
                  <c:v>123.2</c:v>
                </c:pt>
              </c:numCache>
            </c:numRef>
          </c:val>
          <c:smooth val="0"/>
          <c:extLst xmlns:c16r2="http://schemas.microsoft.com/office/drawing/2015/06/chart">
            <c:ext xmlns:c16="http://schemas.microsoft.com/office/drawing/2014/chart" uri="{C3380CC4-5D6E-409C-BE32-E72D297353CC}">
              <c16:uniqueId val="{00000001-BA84-4FCF-B635-DD4541FA8EBC}"/>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BA84-4FCF-B635-DD4541FA8EBC}"/>
            </c:ext>
          </c:extLst>
        </c:ser>
        <c:dLbls>
          <c:showLegendKey val="0"/>
          <c:showVal val="0"/>
          <c:showCatName val="0"/>
          <c:showSerName val="0"/>
          <c:showPercent val="0"/>
          <c:showBubbleSize val="0"/>
        </c:dLbls>
        <c:marker val="1"/>
        <c:smooth val="0"/>
        <c:axId val="177874432"/>
        <c:axId val="177875968"/>
      </c:lineChart>
      <c:catAx>
        <c:axId val="177874432"/>
        <c:scaling>
          <c:orientation val="minMax"/>
        </c:scaling>
        <c:delete val="0"/>
        <c:axPos val="b"/>
        <c:numFmt formatCode="ge" sourceLinked="1"/>
        <c:majorTickMark val="none"/>
        <c:minorTickMark val="none"/>
        <c:tickLblPos val="none"/>
        <c:crossAx val="177875968"/>
        <c:crosses val="autoZero"/>
        <c:auto val="0"/>
        <c:lblAlgn val="ctr"/>
        <c:lblOffset val="100"/>
        <c:noMultiLvlLbl val="1"/>
      </c:catAx>
      <c:valAx>
        <c:axId val="177875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7874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987.5</c:v>
                </c:pt>
                <c:pt idx="1">
                  <c:v>1656.8</c:v>
                </c:pt>
                <c:pt idx="2">
                  <c:v>1498.2</c:v>
                </c:pt>
                <c:pt idx="3">
                  <c:v>1511.9</c:v>
                </c:pt>
                <c:pt idx="4">
                  <c:v>551.79999999999995</c:v>
                </c:pt>
              </c:numCache>
            </c:numRef>
          </c:val>
          <c:extLst xmlns:c16r2="http://schemas.microsoft.com/office/drawing/2015/06/chart">
            <c:ext xmlns:c16="http://schemas.microsoft.com/office/drawing/2014/chart" uri="{C3380CC4-5D6E-409C-BE32-E72D297353CC}">
              <c16:uniqueId val="{00000000-2190-4B35-8F5C-FB5AA0D2C58B}"/>
            </c:ext>
          </c:extLst>
        </c:ser>
        <c:dLbls>
          <c:showLegendKey val="0"/>
          <c:showVal val="0"/>
          <c:showCatName val="0"/>
          <c:showSerName val="0"/>
          <c:showPercent val="0"/>
          <c:showBubbleSize val="0"/>
        </c:dLbls>
        <c:gapWidth val="180"/>
        <c:overlap val="-90"/>
        <c:axId val="177928832"/>
        <c:axId val="18011379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324.60000000000002</c:v>
                </c:pt>
                <c:pt idx="1">
                  <c:v>255.4</c:v>
                </c:pt>
                <c:pt idx="2">
                  <c:v>269.8</c:v>
                </c:pt>
                <c:pt idx="3">
                  <c:v>247.9</c:v>
                </c:pt>
                <c:pt idx="4">
                  <c:v>240.1</c:v>
                </c:pt>
              </c:numCache>
            </c:numRef>
          </c:val>
          <c:smooth val="0"/>
          <c:extLst xmlns:c16r2="http://schemas.microsoft.com/office/drawing/2015/06/chart">
            <c:ext xmlns:c16="http://schemas.microsoft.com/office/drawing/2014/chart" uri="{C3380CC4-5D6E-409C-BE32-E72D297353CC}">
              <c16:uniqueId val="{00000001-2190-4B35-8F5C-FB5AA0D2C58B}"/>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2190-4B35-8F5C-FB5AA0D2C58B}"/>
            </c:ext>
          </c:extLst>
        </c:ser>
        <c:dLbls>
          <c:showLegendKey val="0"/>
          <c:showVal val="0"/>
          <c:showCatName val="0"/>
          <c:showSerName val="0"/>
          <c:showPercent val="0"/>
          <c:showBubbleSize val="0"/>
        </c:dLbls>
        <c:marker val="1"/>
        <c:smooth val="0"/>
        <c:axId val="177928832"/>
        <c:axId val="180113792"/>
      </c:lineChart>
      <c:catAx>
        <c:axId val="177928832"/>
        <c:scaling>
          <c:orientation val="minMax"/>
        </c:scaling>
        <c:delete val="0"/>
        <c:axPos val="b"/>
        <c:numFmt formatCode="ge" sourceLinked="1"/>
        <c:majorTickMark val="none"/>
        <c:minorTickMark val="none"/>
        <c:tickLblPos val="none"/>
        <c:crossAx val="180113792"/>
        <c:crosses val="autoZero"/>
        <c:auto val="0"/>
        <c:lblAlgn val="ctr"/>
        <c:lblOffset val="100"/>
        <c:noMultiLvlLbl val="1"/>
      </c:catAx>
      <c:valAx>
        <c:axId val="180113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7928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AE7-40E4-B480-1067FC52715E}"/>
            </c:ext>
          </c:extLst>
        </c:ser>
        <c:dLbls>
          <c:showLegendKey val="0"/>
          <c:showVal val="0"/>
          <c:showCatName val="0"/>
          <c:showSerName val="0"/>
          <c:showPercent val="0"/>
          <c:showBubbleSize val="0"/>
        </c:dLbls>
        <c:gapWidth val="180"/>
        <c:overlap val="-90"/>
        <c:axId val="180150272"/>
        <c:axId val="180151808"/>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AE7-40E4-B480-1067FC52715E}"/>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2AE7-40E4-B480-1067FC52715E}"/>
            </c:ext>
          </c:extLst>
        </c:ser>
        <c:dLbls>
          <c:showLegendKey val="0"/>
          <c:showVal val="0"/>
          <c:showCatName val="0"/>
          <c:showSerName val="0"/>
          <c:showPercent val="0"/>
          <c:showBubbleSize val="0"/>
        </c:dLbls>
        <c:marker val="1"/>
        <c:smooth val="0"/>
        <c:axId val="180150272"/>
        <c:axId val="180151808"/>
      </c:lineChart>
      <c:catAx>
        <c:axId val="180150272"/>
        <c:scaling>
          <c:orientation val="minMax"/>
        </c:scaling>
        <c:delete val="0"/>
        <c:axPos val="b"/>
        <c:numFmt formatCode="ge" sourceLinked="1"/>
        <c:majorTickMark val="none"/>
        <c:minorTickMark val="none"/>
        <c:tickLblPos val="none"/>
        <c:crossAx val="180151808"/>
        <c:crosses val="autoZero"/>
        <c:auto val="0"/>
        <c:lblAlgn val="ctr"/>
        <c:lblOffset val="100"/>
        <c:noMultiLvlLbl val="1"/>
      </c:catAx>
      <c:valAx>
        <c:axId val="180151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01502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11931.6</c:v>
                </c:pt>
                <c:pt idx="1">
                  <c:v>11310.3</c:v>
                </c:pt>
                <c:pt idx="2">
                  <c:v>7536.7</c:v>
                </c:pt>
                <c:pt idx="3">
                  <c:v>30049.8</c:v>
                </c:pt>
                <c:pt idx="4">
                  <c:v>34423.699999999997</c:v>
                </c:pt>
              </c:numCache>
            </c:numRef>
          </c:val>
          <c:extLst xmlns:c16r2="http://schemas.microsoft.com/office/drawing/2015/06/chart">
            <c:ext xmlns:c16="http://schemas.microsoft.com/office/drawing/2014/chart" uri="{C3380CC4-5D6E-409C-BE32-E72D297353CC}">
              <c16:uniqueId val="{00000000-4F96-42C2-8FD3-7367D2C42806}"/>
            </c:ext>
          </c:extLst>
        </c:ser>
        <c:dLbls>
          <c:showLegendKey val="0"/>
          <c:showVal val="0"/>
          <c:showCatName val="0"/>
          <c:showSerName val="0"/>
          <c:showPercent val="0"/>
          <c:showBubbleSize val="0"/>
        </c:dLbls>
        <c:gapWidth val="180"/>
        <c:overlap val="-90"/>
        <c:axId val="180435584"/>
        <c:axId val="18046233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17642.5</c:v>
                </c:pt>
                <c:pt idx="1">
                  <c:v>18815.8</c:v>
                </c:pt>
                <c:pt idx="2">
                  <c:v>22847.9</c:v>
                </c:pt>
                <c:pt idx="3">
                  <c:v>19199</c:v>
                </c:pt>
                <c:pt idx="4">
                  <c:v>19830.400000000001</c:v>
                </c:pt>
              </c:numCache>
            </c:numRef>
          </c:val>
          <c:smooth val="0"/>
          <c:extLst xmlns:c16r2="http://schemas.microsoft.com/office/drawing/2015/06/chart">
            <c:ext xmlns:c16="http://schemas.microsoft.com/office/drawing/2014/chart" uri="{C3380CC4-5D6E-409C-BE32-E72D297353CC}">
              <c16:uniqueId val="{00000001-4F96-42C2-8FD3-7367D2C42806}"/>
            </c:ext>
          </c:extLst>
        </c:ser>
        <c:dLbls>
          <c:showLegendKey val="0"/>
          <c:showVal val="0"/>
          <c:showCatName val="0"/>
          <c:showSerName val="0"/>
          <c:showPercent val="0"/>
          <c:showBubbleSize val="0"/>
        </c:dLbls>
        <c:marker val="1"/>
        <c:smooth val="0"/>
        <c:axId val="180435584"/>
        <c:axId val="180462336"/>
      </c:lineChart>
      <c:catAx>
        <c:axId val="180435584"/>
        <c:scaling>
          <c:orientation val="minMax"/>
        </c:scaling>
        <c:delete val="0"/>
        <c:axPos val="b"/>
        <c:numFmt formatCode="ge" sourceLinked="1"/>
        <c:majorTickMark val="none"/>
        <c:minorTickMark val="none"/>
        <c:tickLblPos val="none"/>
        <c:crossAx val="180462336"/>
        <c:crosses val="autoZero"/>
        <c:auto val="0"/>
        <c:lblAlgn val="ctr"/>
        <c:lblOffset val="100"/>
        <c:noMultiLvlLbl val="1"/>
      </c:catAx>
      <c:valAx>
        <c:axId val="180462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0435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37527</c:v>
                </c:pt>
                <c:pt idx="1">
                  <c:v>33856</c:v>
                </c:pt>
                <c:pt idx="2">
                  <c:v>40545</c:v>
                </c:pt>
                <c:pt idx="3">
                  <c:v>36426</c:v>
                </c:pt>
                <c:pt idx="4">
                  <c:v>30931</c:v>
                </c:pt>
              </c:numCache>
            </c:numRef>
          </c:val>
          <c:extLst xmlns:c16r2="http://schemas.microsoft.com/office/drawing/2015/06/chart">
            <c:ext xmlns:c16="http://schemas.microsoft.com/office/drawing/2014/chart" uri="{C3380CC4-5D6E-409C-BE32-E72D297353CC}">
              <c16:uniqueId val="{00000000-0921-47A2-B38B-D9F9AFA8D3DC}"/>
            </c:ext>
          </c:extLst>
        </c:ser>
        <c:dLbls>
          <c:showLegendKey val="0"/>
          <c:showVal val="0"/>
          <c:showCatName val="0"/>
          <c:showSerName val="0"/>
          <c:showPercent val="0"/>
          <c:showBubbleSize val="0"/>
        </c:dLbls>
        <c:gapWidth val="180"/>
        <c:overlap val="-90"/>
        <c:axId val="180559232"/>
        <c:axId val="18056550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58539</c:v>
                </c:pt>
                <c:pt idx="1">
                  <c:v>37685</c:v>
                </c:pt>
                <c:pt idx="2">
                  <c:v>2390</c:v>
                </c:pt>
                <c:pt idx="3">
                  <c:v>32739</c:v>
                </c:pt>
                <c:pt idx="4">
                  <c:v>34140</c:v>
                </c:pt>
              </c:numCache>
            </c:numRef>
          </c:val>
          <c:smooth val="0"/>
          <c:extLst xmlns:c16r2="http://schemas.microsoft.com/office/drawing/2015/06/chart">
            <c:ext xmlns:c16="http://schemas.microsoft.com/office/drawing/2014/chart" uri="{C3380CC4-5D6E-409C-BE32-E72D297353CC}">
              <c16:uniqueId val="{00000001-0921-47A2-B38B-D9F9AFA8D3DC}"/>
            </c:ext>
          </c:extLst>
        </c:ser>
        <c:dLbls>
          <c:showLegendKey val="0"/>
          <c:showVal val="0"/>
          <c:showCatName val="0"/>
          <c:showSerName val="0"/>
          <c:showPercent val="0"/>
          <c:showBubbleSize val="0"/>
        </c:dLbls>
        <c:marker val="1"/>
        <c:smooth val="0"/>
        <c:axId val="180559232"/>
        <c:axId val="180565504"/>
      </c:lineChart>
      <c:catAx>
        <c:axId val="180559232"/>
        <c:scaling>
          <c:orientation val="minMax"/>
        </c:scaling>
        <c:delete val="0"/>
        <c:axPos val="b"/>
        <c:numFmt formatCode="ge" sourceLinked="1"/>
        <c:majorTickMark val="none"/>
        <c:minorTickMark val="none"/>
        <c:tickLblPos val="none"/>
        <c:crossAx val="180565504"/>
        <c:crosses val="autoZero"/>
        <c:auto val="0"/>
        <c:lblAlgn val="ctr"/>
        <c:lblOffset val="100"/>
        <c:noMultiLvlLbl val="1"/>
      </c:catAx>
      <c:valAx>
        <c:axId val="18056550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0559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8.1</c:v>
                </c:pt>
                <c:pt idx="1">
                  <c:v>11.8</c:v>
                </c:pt>
                <c:pt idx="2">
                  <c:v>12.3</c:v>
                </c:pt>
                <c:pt idx="3">
                  <c:v>12.8</c:v>
                </c:pt>
                <c:pt idx="4">
                  <c:v>12.4</c:v>
                </c:pt>
              </c:numCache>
            </c:numRef>
          </c:val>
          <c:extLst xmlns:c16r2="http://schemas.microsoft.com/office/drawing/2015/06/chart">
            <c:ext xmlns:c16="http://schemas.microsoft.com/office/drawing/2014/chart" uri="{C3380CC4-5D6E-409C-BE32-E72D297353CC}">
              <c16:uniqueId val="{00000000-7C62-45D8-8611-6B17AB4038D9}"/>
            </c:ext>
          </c:extLst>
        </c:ser>
        <c:dLbls>
          <c:showLegendKey val="0"/>
          <c:showVal val="0"/>
          <c:showCatName val="0"/>
          <c:showSerName val="0"/>
          <c:showPercent val="0"/>
          <c:showBubbleSize val="0"/>
        </c:dLbls>
        <c:gapWidth val="180"/>
        <c:overlap val="-90"/>
        <c:axId val="180501504"/>
        <c:axId val="180507776"/>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33.9</c:v>
                </c:pt>
                <c:pt idx="1">
                  <c:v>31</c:v>
                </c:pt>
                <c:pt idx="2">
                  <c:v>34.700000000000003</c:v>
                </c:pt>
                <c:pt idx="3">
                  <c:v>30</c:v>
                </c:pt>
                <c:pt idx="4">
                  <c:v>30.2</c:v>
                </c:pt>
              </c:numCache>
            </c:numRef>
          </c:val>
          <c:smooth val="0"/>
          <c:extLst xmlns:c16r2="http://schemas.microsoft.com/office/drawing/2015/06/chart">
            <c:ext xmlns:c16="http://schemas.microsoft.com/office/drawing/2014/chart" uri="{C3380CC4-5D6E-409C-BE32-E72D297353CC}">
              <c16:uniqueId val="{00000001-7C62-45D8-8611-6B17AB4038D9}"/>
            </c:ext>
          </c:extLst>
        </c:ser>
        <c:dLbls>
          <c:showLegendKey val="0"/>
          <c:showVal val="0"/>
          <c:showCatName val="0"/>
          <c:showSerName val="0"/>
          <c:showPercent val="0"/>
          <c:showBubbleSize val="0"/>
        </c:dLbls>
        <c:marker val="1"/>
        <c:smooth val="0"/>
        <c:axId val="180501504"/>
        <c:axId val="180507776"/>
      </c:lineChart>
      <c:catAx>
        <c:axId val="180501504"/>
        <c:scaling>
          <c:orientation val="minMax"/>
        </c:scaling>
        <c:delete val="0"/>
        <c:axPos val="b"/>
        <c:numFmt formatCode="ge" sourceLinked="1"/>
        <c:majorTickMark val="none"/>
        <c:minorTickMark val="none"/>
        <c:tickLblPos val="none"/>
        <c:crossAx val="180507776"/>
        <c:crosses val="autoZero"/>
        <c:auto val="0"/>
        <c:lblAlgn val="ctr"/>
        <c:lblOffset val="100"/>
        <c:noMultiLvlLbl val="1"/>
      </c:catAx>
      <c:valAx>
        <c:axId val="180507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0501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5.4</c:v>
                </c:pt>
                <c:pt idx="1">
                  <c:v>1.3</c:v>
                </c:pt>
                <c:pt idx="2">
                  <c:v>0</c:v>
                </c:pt>
                <c:pt idx="3">
                  <c:v>0</c:v>
                </c:pt>
                <c:pt idx="4">
                  <c:v>0</c:v>
                </c:pt>
              </c:numCache>
            </c:numRef>
          </c:val>
          <c:extLst xmlns:c16r2="http://schemas.microsoft.com/office/drawing/2015/06/chart">
            <c:ext xmlns:c16="http://schemas.microsoft.com/office/drawing/2014/chart" uri="{C3380CC4-5D6E-409C-BE32-E72D297353CC}">
              <c16:uniqueId val="{00000000-7F2F-46A0-8776-6CE4B65148E3}"/>
            </c:ext>
          </c:extLst>
        </c:ser>
        <c:dLbls>
          <c:showLegendKey val="0"/>
          <c:showVal val="0"/>
          <c:showCatName val="0"/>
          <c:showSerName val="0"/>
          <c:showPercent val="0"/>
          <c:showBubbleSize val="0"/>
        </c:dLbls>
        <c:gapWidth val="180"/>
        <c:overlap val="-90"/>
        <c:axId val="180689152"/>
        <c:axId val="180695424"/>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14.6</c:v>
                </c:pt>
                <c:pt idx="1">
                  <c:v>17.5</c:v>
                </c:pt>
                <c:pt idx="2">
                  <c:v>14.4</c:v>
                </c:pt>
                <c:pt idx="3">
                  <c:v>11.8</c:v>
                </c:pt>
                <c:pt idx="4">
                  <c:v>14.2</c:v>
                </c:pt>
              </c:numCache>
            </c:numRef>
          </c:val>
          <c:smooth val="0"/>
          <c:extLst xmlns:c16r2="http://schemas.microsoft.com/office/drawing/2015/06/chart">
            <c:ext xmlns:c16="http://schemas.microsoft.com/office/drawing/2014/chart" uri="{C3380CC4-5D6E-409C-BE32-E72D297353CC}">
              <c16:uniqueId val="{00000001-7F2F-46A0-8776-6CE4B65148E3}"/>
            </c:ext>
          </c:extLst>
        </c:ser>
        <c:dLbls>
          <c:showLegendKey val="0"/>
          <c:showVal val="0"/>
          <c:showCatName val="0"/>
          <c:showSerName val="0"/>
          <c:showPercent val="0"/>
          <c:showBubbleSize val="0"/>
        </c:dLbls>
        <c:marker val="1"/>
        <c:smooth val="0"/>
        <c:axId val="180689152"/>
        <c:axId val="180695424"/>
      </c:lineChart>
      <c:catAx>
        <c:axId val="180689152"/>
        <c:scaling>
          <c:orientation val="minMax"/>
        </c:scaling>
        <c:delete val="0"/>
        <c:axPos val="b"/>
        <c:numFmt formatCode="ge" sourceLinked="1"/>
        <c:majorTickMark val="none"/>
        <c:minorTickMark val="none"/>
        <c:tickLblPos val="none"/>
        <c:crossAx val="180695424"/>
        <c:crosses val="autoZero"/>
        <c:auto val="0"/>
        <c:lblAlgn val="ctr"/>
        <c:lblOffset val="100"/>
        <c:noMultiLvlLbl val="1"/>
      </c:catAx>
      <c:valAx>
        <c:axId val="180695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0689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1256.5999999999999</c:v>
                </c:pt>
                <c:pt idx="1">
                  <c:v>895.7</c:v>
                </c:pt>
                <c:pt idx="2">
                  <c:v>869.3</c:v>
                </c:pt>
                <c:pt idx="3">
                  <c:v>782.6</c:v>
                </c:pt>
                <c:pt idx="4">
                  <c:v>760.7</c:v>
                </c:pt>
              </c:numCache>
            </c:numRef>
          </c:val>
          <c:extLst xmlns:c16r2="http://schemas.microsoft.com/office/drawing/2015/06/chart">
            <c:ext xmlns:c16="http://schemas.microsoft.com/office/drawing/2014/chart" uri="{C3380CC4-5D6E-409C-BE32-E72D297353CC}">
              <c16:uniqueId val="{00000000-DD03-4BB9-B9E3-E8887A13F637}"/>
            </c:ext>
          </c:extLst>
        </c:ser>
        <c:dLbls>
          <c:showLegendKey val="0"/>
          <c:showVal val="0"/>
          <c:showCatName val="0"/>
          <c:showSerName val="0"/>
          <c:showPercent val="0"/>
          <c:showBubbleSize val="0"/>
        </c:dLbls>
        <c:gapWidth val="180"/>
        <c:overlap val="-90"/>
        <c:axId val="180729344"/>
        <c:axId val="18073126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109.9</c:v>
                </c:pt>
                <c:pt idx="1">
                  <c:v>107.3</c:v>
                </c:pt>
                <c:pt idx="2">
                  <c:v>104.1</c:v>
                </c:pt>
                <c:pt idx="3">
                  <c:v>136</c:v>
                </c:pt>
                <c:pt idx="4">
                  <c:v>133.5</c:v>
                </c:pt>
              </c:numCache>
            </c:numRef>
          </c:val>
          <c:smooth val="0"/>
          <c:extLst xmlns:c16r2="http://schemas.microsoft.com/office/drawing/2015/06/chart">
            <c:ext xmlns:c16="http://schemas.microsoft.com/office/drawing/2014/chart" uri="{C3380CC4-5D6E-409C-BE32-E72D297353CC}">
              <c16:uniqueId val="{00000001-DD03-4BB9-B9E3-E8887A13F637}"/>
            </c:ext>
          </c:extLst>
        </c:ser>
        <c:dLbls>
          <c:showLegendKey val="0"/>
          <c:showVal val="0"/>
          <c:showCatName val="0"/>
          <c:showSerName val="0"/>
          <c:showPercent val="0"/>
          <c:showBubbleSize val="0"/>
        </c:dLbls>
        <c:marker val="1"/>
        <c:smooth val="0"/>
        <c:axId val="180729344"/>
        <c:axId val="180731264"/>
      </c:lineChart>
      <c:catAx>
        <c:axId val="180729344"/>
        <c:scaling>
          <c:orientation val="minMax"/>
        </c:scaling>
        <c:delete val="0"/>
        <c:axPos val="b"/>
        <c:numFmt formatCode="ge" sourceLinked="1"/>
        <c:majorTickMark val="none"/>
        <c:minorTickMark val="none"/>
        <c:tickLblPos val="none"/>
        <c:crossAx val="180731264"/>
        <c:crosses val="autoZero"/>
        <c:auto val="0"/>
        <c:lblAlgn val="ctr"/>
        <c:lblOffset val="100"/>
        <c:noMultiLvlLbl val="1"/>
      </c:catAx>
      <c:valAx>
        <c:axId val="180731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0729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A31-4F43-A862-D4113A2CBA0B}"/>
            </c:ext>
          </c:extLst>
        </c:ser>
        <c:dLbls>
          <c:showLegendKey val="0"/>
          <c:showVal val="0"/>
          <c:showCatName val="0"/>
          <c:showSerName val="0"/>
          <c:showPercent val="0"/>
          <c:showBubbleSize val="0"/>
        </c:dLbls>
        <c:gapWidth val="180"/>
        <c:overlap val="-90"/>
        <c:axId val="180746880"/>
        <c:axId val="180765440"/>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A31-4F43-A862-D4113A2CBA0B}"/>
            </c:ext>
          </c:extLst>
        </c:ser>
        <c:dLbls>
          <c:showLegendKey val="0"/>
          <c:showVal val="0"/>
          <c:showCatName val="0"/>
          <c:showSerName val="0"/>
          <c:showPercent val="0"/>
          <c:showBubbleSize val="0"/>
        </c:dLbls>
        <c:marker val="1"/>
        <c:smooth val="0"/>
        <c:axId val="180746880"/>
        <c:axId val="180765440"/>
      </c:lineChart>
      <c:catAx>
        <c:axId val="180746880"/>
        <c:scaling>
          <c:orientation val="minMax"/>
        </c:scaling>
        <c:delete val="0"/>
        <c:axPos val="b"/>
        <c:numFmt formatCode="ge" sourceLinked="1"/>
        <c:majorTickMark val="none"/>
        <c:minorTickMark val="none"/>
        <c:tickLblPos val="none"/>
        <c:crossAx val="180765440"/>
        <c:crosses val="autoZero"/>
        <c:auto val="0"/>
        <c:lblAlgn val="ctr"/>
        <c:lblOffset val="100"/>
        <c:noMultiLvlLbl val="1"/>
      </c:catAx>
      <c:valAx>
        <c:axId val="180765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8074688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F662-4557-836E-0AA33D3EB3EB}"/>
            </c:ext>
          </c:extLst>
        </c:ser>
        <c:dLbls>
          <c:showLegendKey val="0"/>
          <c:showVal val="0"/>
          <c:showCatName val="0"/>
          <c:showSerName val="0"/>
          <c:showPercent val="0"/>
          <c:showBubbleSize val="0"/>
        </c:dLbls>
        <c:gapWidth val="180"/>
        <c:overlap val="-90"/>
        <c:axId val="180807552"/>
        <c:axId val="1808138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72.5</c:v>
                </c:pt>
                <c:pt idx="1">
                  <c:v>75.599999999999994</c:v>
                </c:pt>
                <c:pt idx="2">
                  <c:v>78.8</c:v>
                </c:pt>
                <c:pt idx="3">
                  <c:v>87.3</c:v>
                </c:pt>
                <c:pt idx="4">
                  <c:v>82.1</c:v>
                </c:pt>
              </c:numCache>
            </c:numRef>
          </c:val>
          <c:smooth val="0"/>
          <c:extLst xmlns:c16r2="http://schemas.microsoft.com/office/drawing/2015/06/chart">
            <c:ext xmlns:c16="http://schemas.microsoft.com/office/drawing/2014/chart" uri="{C3380CC4-5D6E-409C-BE32-E72D297353CC}">
              <c16:uniqueId val="{00000001-F662-4557-836E-0AA33D3EB3EB}"/>
            </c:ext>
          </c:extLst>
        </c:ser>
        <c:dLbls>
          <c:showLegendKey val="0"/>
          <c:showVal val="0"/>
          <c:showCatName val="0"/>
          <c:showSerName val="0"/>
          <c:showPercent val="0"/>
          <c:showBubbleSize val="0"/>
        </c:dLbls>
        <c:marker val="1"/>
        <c:smooth val="0"/>
        <c:axId val="180807552"/>
        <c:axId val="180813824"/>
      </c:lineChart>
      <c:catAx>
        <c:axId val="180807552"/>
        <c:scaling>
          <c:orientation val="minMax"/>
        </c:scaling>
        <c:delete val="0"/>
        <c:axPos val="b"/>
        <c:numFmt formatCode="ge" sourceLinked="1"/>
        <c:majorTickMark val="none"/>
        <c:minorTickMark val="none"/>
        <c:tickLblPos val="none"/>
        <c:crossAx val="180813824"/>
        <c:crosses val="autoZero"/>
        <c:auto val="0"/>
        <c:lblAlgn val="ctr"/>
        <c:lblOffset val="100"/>
        <c:noMultiLvlLbl val="1"/>
      </c:catAx>
      <c:valAx>
        <c:axId val="180813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0807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866-470E-861D-BEBAF056DA55}"/>
            </c:ext>
          </c:extLst>
        </c:ser>
        <c:dLbls>
          <c:showLegendKey val="0"/>
          <c:showVal val="0"/>
          <c:showCatName val="0"/>
          <c:showSerName val="0"/>
          <c:showPercent val="0"/>
          <c:showBubbleSize val="0"/>
        </c:dLbls>
        <c:gapWidth val="180"/>
        <c:overlap val="-90"/>
        <c:axId val="180864128"/>
        <c:axId val="180866048"/>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866-470E-861D-BEBAF056DA55}"/>
            </c:ext>
          </c:extLst>
        </c:ser>
        <c:dLbls>
          <c:showLegendKey val="0"/>
          <c:showVal val="0"/>
          <c:showCatName val="0"/>
          <c:showSerName val="0"/>
          <c:showPercent val="0"/>
          <c:showBubbleSize val="0"/>
        </c:dLbls>
        <c:marker val="1"/>
        <c:smooth val="0"/>
        <c:axId val="180864128"/>
        <c:axId val="180866048"/>
      </c:lineChart>
      <c:catAx>
        <c:axId val="180864128"/>
        <c:scaling>
          <c:orientation val="minMax"/>
        </c:scaling>
        <c:delete val="0"/>
        <c:axPos val="b"/>
        <c:numFmt formatCode="ge" sourceLinked="1"/>
        <c:majorTickMark val="none"/>
        <c:minorTickMark val="none"/>
        <c:tickLblPos val="none"/>
        <c:crossAx val="180866048"/>
        <c:crosses val="autoZero"/>
        <c:auto val="0"/>
        <c:lblAlgn val="ctr"/>
        <c:lblOffset val="100"/>
        <c:noMultiLvlLbl val="1"/>
      </c:catAx>
      <c:valAx>
        <c:axId val="180866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08641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35D-4755-8189-F30F0B669477}"/>
            </c:ext>
          </c:extLst>
        </c:ser>
        <c:dLbls>
          <c:showLegendKey val="0"/>
          <c:showVal val="0"/>
          <c:showCatName val="0"/>
          <c:showSerName val="0"/>
          <c:showPercent val="0"/>
          <c:showBubbleSize val="0"/>
        </c:dLbls>
        <c:gapWidth val="180"/>
        <c:overlap val="-90"/>
        <c:axId val="180887936"/>
        <c:axId val="180889856"/>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5D-4755-8189-F30F0B669477}"/>
            </c:ext>
          </c:extLst>
        </c:ser>
        <c:dLbls>
          <c:showLegendKey val="0"/>
          <c:showVal val="0"/>
          <c:showCatName val="0"/>
          <c:showSerName val="0"/>
          <c:showPercent val="0"/>
          <c:showBubbleSize val="0"/>
        </c:dLbls>
        <c:marker val="1"/>
        <c:smooth val="0"/>
        <c:axId val="180887936"/>
        <c:axId val="180889856"/>
      </c:lineChart>
      <c:catAx>
        <c:axId val="180887936"/>
        <c:scaling>
          <c:orientation val="minMax"/>
        </c:scaling>
        <c:delete val="0"/>
        <c:axPos val="b"/>
        <c:numFmt formatCode="ge" sourceLinked="1"/>
        <c:majorTickMark val="none"/>
        <c:minorTickMark val="none"/>
        <c:tickLblPos val="none"/>
        <c:crossAx val="180889856"/>
        <c:crosses val="autoZero"/>
        <c:auto val="0"/>
        <c:lblAlgn val="ctr"/>
        <c:lblOffset val="100"/>
        <c:noMultiLvlLbl val="1"/>
      </c:catAx>
      <c:valAx>
        <c:axId val="180889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08879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50-4941-926C-AB4487E5ED50}"/>
            </c:ext>
          </c:extLst>
        </c:ser>
        <c:dLbls>
          <c:showLegendKey val="0"/>
          <c:showVal val="0"/>
          <c:showCatName val="0"/>
          <c:showSerName val="0"/>
          <c:showPercent val="0"/>
          <c:showBubbleSize val="0"/>
        </c:dLbls>
        <c:gapWidth val="180"/>
        <c:overlap val="-90"/>
        <c:axId val="180919680"/>
        <c:axId val="180921856"/>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50-4941-926C-AB4487E5ED50}"/>
            </c:ext>
          </c:extLst>
        </c:ser>
        <c:dLbls>
          <c:showLegendKey val="0"/>
          <c:showVal val="0"/>
          <c:showCatName val="0"/>
          <c:showSerName val="0"/>
          <c:showPercent val="0"/>
          <c:showBubbleSize val="0"/>
        </c:dLbls>
        <c:marker val="1"/>
        <c:smooth val="0"/>
        <c:axId val="180919680"/>
        <c:axId val="180921856"/>
      </c:lineChart>
      <c:catAx>
        <c:axId val="180919680"/>
        <c:scaling>
          <c:orientation val="minMax"/>
        </c:scaling>
        <c:delete val="0"/>
        <c:axPos val="b"/>
        <c:numFmt formatCode="ge" sourceLinked="1"/>
        <c:majorTickMark val="none"/>
        <c:minorTickMark val="none"/>
        <c:tickLblPos val="none"/>
        <c:crossAx val="180921856"/>
        <c:crosses val="autoZero"/>
        <c:auto val="0"/>
        <c:lblAlgn val="ctr"/>
        <c:lblOffset val="100"/>
        <c:noMultiLvlLbl val="1"/>
      </c:catAx>
      <c:valAx>
        <c:axId val="180921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8091968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17C-4733-94A9-17CACB4B0B98}"/>
            </c:ext>
          </c:extLst>
        </c:ser>
        <c:dLbls>
          <c:showLegendKey val="0"/>
          <c:showVal val="0"/>
          <c:showCatName val="0"/>
          <c:showSerName val="0"/>
          <c:showPercent val="0"/>
          <c:showBubbleSize val="0"/>
        </c:dLbls>
        <c:gapWidth val="180"/>
        <c:overlap val="-90"/>
        <c:axId val="180243072"/>
        <c:axId val="180261632"/>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7C-4733-94A9-17CACB4B0B98}"/>
            </c:ext>
          </c:extLst>
        </c:ser>
        <c:dLbls>
          <c:showLegendKey val="0"/>
          <c:showVal val="0"/>
          <c:showCatName val="0"/>
          <c:showSerName val="0"/>
          <c:showPercent val="0"/>
          <c:showBubbleSize val="0"/>
        </c:dLbls>
        <c:marker val="1"/>
        <c:smooth val="0"/>
        <c:axId val="180243072"/>
        <c:axId val="180261632"/>
      </c:lineChart>
      <c:catAx>
        <c:axId val="180243072"/>
        <c:scaling>
          <c:orientation val="minMax"/>
        </c:scaling>
        <c:delete val="0"/>
        <c:axPos val="b"/>
        <c:numFmt formatCode="ge" sourceLinked="1"/>
        <c:majorTickMark val="none"/>
        <c:minorTickMark val="none"/>
        <c:tickLblPos val="none"/>
        <c:crossAx val="180261632"/>
        <c:crosses val="autoZero"/>
        <c:auto val="0"/>
        <c:lblAlgn val="ctr"/>
        <c:lblOffset val="100"/>
        <c:noMultiLvlLbl val="1"/>
      </c:catAx>
      <c:valAx>
        <c:axId val="180261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0243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995-467B-887A-7431D4778460}"/>
            </c:ext>
          </c:extLst>
        </c:ser>
        <c:dLbls>
          <c:showLegendKey val="0"/>
          <c:showVal val="0"/>
          <c:showCatName val="0"/>
          <c:showSerName val="0"/>
          <c:showPercent val="0"/>
          <c:showBubbleSize val="0"/>
        </c:dLbls>
        <c:gapWidth val="180"/>
        <c:overlap val="-90"/>
        <c:axId val="180291456"/>
        <c:axId val="180305920"/>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995-467B-887A-7431D4778460}"/>
            </c:ext>
          </c:extLst>
        </c:ser>
        <c:dLbls>
          <c:showLegendKey val="0"/>
          <c:showVal val="0"/>
          <c:showCatName val="0"/>
          <c:showSerName val="0"/>
          <c:showPercent val="0"/>
          <c:showBubbleSize val="0"/>
        </c:dLbls>
        <c:marker val="1"/>
        <c:smooth val="0"/>
        <c:axId val="180291456"/>
        <c:axId val="180305920"/>
      </c:lineChart>
      <c:catAx>
        <c:axId val="180291456"/>
        <c:scaling>
          <c:orientation val="minMax"/>
        </c:scaling>
        <c:delete val="0"/>
        <c:axPos val="b"/>
        <c:numFmt formatCode="ge" sourceLinked="1"/>
        <c:majorTickMark val="none"/>
        <c:minorTickMark val="none"/>
        <c:tickLblPos val="none"/>
        <c:crossAx val="180305920"/>
        <c:crosses val="autoZero"/>
        <c:auto val="0"/>
        <c:lblAlgn val="ctr"/>
        <c:lblOffset val="100"/>
        <c:noMultiLvlLbl val="1"/>
      </c:catAx>
      <c:valAx>
        <c:axId val="180305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02914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2A8-4E45-87E4-6954EC06DF68}"/>
            </c:ext>
          </c:extLst>
        </c:ser>
        <c:dLbls>
          <c:showLegendKey val="0"/>
          <c:showVal val="0"/>
          <c:showCatName val="0"/>
          <c:showSerName val="0"/>
          <c:showPercent val="0"/>
          <c:showBubbleSize val="0"/>
        </c:dLbls>
        <c:gapWidth val="180"/>
        <c:overlap val="-90"/>
        <c:axId val="180335744"/>
        <c:axId val="180337664"/>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2A8-4E45-87E4-6954EC06DF68}"/>
            </c:ext>
          </c:extLst>
        </c:ser>
        <c:dLbls>
          <c:showLegendKey val="0"/>
          <c:showVal val="0"/>
          <c:showCatName val="0"/>
          <c:showSerName val="0"/>
          <c:showPercent val="0"/>
          <c:showBubbleSize val="0"/>
        </c:dLbls>
        <c:marker val="1"/>
        <c:smooth val="0"/>
        <c:axId val="180335744"/>
        <c:axId val="180337664"/>
      </c:lineChart>
      <c:catAx>
        <c:axId val="180335744"/>
        <c:scaling>
          <c:orientation val="minMax"/>
        </c:scaling>
        <c:delete val="0"/>
        <c:axPos val="b"/>
        <c:numFmt formatCode="ge" sourceLinked="1"/>
        <c:majorTickMark val="none"/>
        <c:minorTickMark val="none"/>
        <c:tickLblPos val="none"/>
        <c:crossAx val="180337664"/>
        <c:crosses val="autoZero"/>
        <c:auto val="0"/>
        <c:lblAlgn val="ctr"/>
        <c:lblOffset val="100"/>
        <c:noMultiLvlLbl val="1"/>
      </c:catAx>
      <c:valAx>
        <c:axId val="180337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03357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AAC-437A-AEC5-A735F20CB42B}"/>
            </c:ext>
          </c:extLst>
        </c:ser>
        <c:dLbls>
          <c:showLegendKey val="0"/>
          <c:showVal val="0"/>
          <c:showCatName val="0"/>
          <c:showSerName val="0"/>
          <c:showPercent val="0"/>
          <c:showBubbleSize val="0"/>
        </c:dLbls>
        <c:gapWidth val="180"/>
        <c:overlap val="-90"/>
        <c:axId val="180388224"/>
        <c:axId val="180390144"/>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AAC-437A-AEC5-A735F20CB42B}"/>
            </c:ext>
          </c:extLst>
        </c:ser>
        <c:dLbls>
          <c:showLegendKey val="0"/>
          <c:showVal val="0"/>
          <c:showCatName val="0"/>
          <c:showSerName val="0"/>
          <c:showPercent val="0"/>
          <c:showBubbleSize val="0"/>
        </c:dLbls>
        <c:marker val="1"/>
        <c:smooth val="0"/>
        <c:axId val="180388224"/>
        <c:axId val="180390144"/>
      </c:lineChart>
      <c:catAx>
        <c:axId val="180388224"/>
        <c:scaling>
          <c:orientation val="minMax"/>
        </c:scaling>
        <c:delete val="0"/>
        <c:axPos val="b"/>
        <c:numFmt formatCode="ge" sourceLinked="1"/>
        <c:majorTickMark val="none"/>
        <c:minorTickMark val="none"/>
        <c:tickLblPos val="none"/>
        <c:crossAx val="180390144"/>
        <c:crosses val="autoZero"/>
        <c:auto val="0"/>
        <c:lblAlgn val="ctr"/>
        <c:lblOffset val="100"/>
        <c:noMultiLvlLbl val="1"/>
      </c:catAx>
      <c:valAx>
        <c:axId val="180390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03882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1BE-487E-845D-F8DF3D5D1B7A}"/>
            </c:ext>
          </c:extLst>
        </c:ser>
        <c:dLbls>
          <c:showLegendKey val="0"/>
          <c:showVal val="0"/>
          <c:showCatName val="0"/>
          <c:showSerName val="0"/>
          <c:showPercent val="0"/>
          <c:showBubbleSize val="0"/>
        </c:dLbls>
        <c:gapWidth val="180"/>
        <c:overlap val="-90"/>
        <c:axId val="181346688"/>
        <c:axId val="181348608"/>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BE-487E-845D-F8DF3D5D1B7A}"/>
            </c:ext>
          </c:extLst>
        </c:ser>
        <c:dLbls>
          <c:showLegendKey val="0"/>
          <c:showVal val="0"/>
          <c:showCatName val="0"/>
          <c:showSerName val="0"/>
          <c:showPercent val="0"/>
          <c:showBubbleSize val="0"/>
        </c:dLbls>
        <c:marker val="1"/>
        <c:smooth val="0"/>
        <c:axId val="181346688"/>
        <c:axId val="181348608"/>
      </c:lineChart>
      <c:catAx>
        <c:axId val="181346688"/>
        <c:scaling>
          <c:orientation val="minMax"/>
        </c:scaling>
        <c:delete val="0"/>
        <c:axPos val="b"/>
        <c:numFmt formatCode="ge" sourceLinked="1"/>
        <c:majorTickMark val="none"/>
        <c:minorTickMark val="none"/>
        <c:tickLblPos val="none"/>
        <c:crossAx val="181348608"/>
        <c:crosses val="autoZero"/>
        <c:auto val="0"/>
        <c:lblAlgn val="ctr"/>
        <c:lblOffset val="100"/>
        <c:noMultiLvlLbl val="1"/>
      </c:catAx>
      <c:valAx>
        <c:axId val="181348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1346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10A-426D-BA2C-8827247D87B9}"/>
            </c:ext>
          </c:extLst>
        </c:ser>
        <c:dLbls>
          <c:showLegendKey val="0"/>
          <c:showVal val="0"/>
          <c:showCatName val="0"/>
          <c:showSerName val="0"/>
          <c:showPercent val="0"/>
          <c:showBubbleSize val="0"/>
        </c:dLbls>
        <c:gapWidth val="180"/>
        <c:overlap val="-90"/>
        <c:axId val="181387264"/>
        <c:axId val="1813891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0A-426D-BA2C-8827247D87B9}"/>
            </c:ext>
          </c:extLst>
        </c:ser>
        <c:dLbls>
          <c:showLegendKey val="0"/>
          <c:showVal val="0"/>
          <c:showCatName val="0"/>
          <c:showSerName val="0"/>
          <c:showPercent val="0"/>
          <c:showBubbleSize val="0"/>
        </c:dLbls>
        <c:marker val="1"/>
        <c:smooth val="0"/>
        <c:axId val="181387264"/>
        <c:axId val="181389184"/>
      </c:lineChart>
      <c:catAx>
        <c:axId val="181387264"/>
        <c:scaling>
          <c:orientation val="minMax"/>
        </c:scaling>
        <c:delete val="0"/>
        <c:axPos val="b"/>
        <c:numFmt formatCode="ge" sourceLinked="1"/>
        <c:majorTickMark val="none"/>
        <c:minorTickMark val="none"/>
        <c:tickLblPos val="none"/>
        <c:crossAx val="181389184"/>
        <c:crosses val="autoZero"/>
        <c:auto val="0"/>
        <c:lblAlgn val="ctr"/>
        <c:lblOffset val="100"/>
        <c:noMultiLvlLbl val="1"/>
      </c:catAx>
      <c:valAx>
        <c:axId val="181389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13872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E18-4CC8-B9D7-66F266807771}"/>
            </c:ext>
          </c:extLst>
        </c:ser>
        <c:dLbls>
          <c:showLegendKey val="0"/>
          <c:showVal val="0"/>
          <c:showCatName val="0"/>
          <c:showSerName val="0"/>
          <c:showPercent val="0"/>
          <c:showBubbleSize val="0"/>
        </c:dLbls>
        <c:gapWidth val="180"/>
        <c:overlap val="-90"/>
        <c:axId val="181427200"/>
        <c:axId val="181445760"/>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E18-4CC8-B9D7-66F266807771}"/>
            </c:ext>
          </c:extLst>
        </c:ser>
        <c:dLbls>
          <c:showLegendKey val="0"/>
          <c:showVal val="0"/>
          <c:showCatName val="0"/>
          <c:showSerName val="0"/>
          <c:showPercent val="0"/>
          <c:showBubbleSize val="0"/>
        </c:dLbls>
        <c:marker val="1"/>
        <c:smooth val="0"/>
        <c:axId val="181427200"/>
        <c:axId val="181445760"/>
      </c:lineChart>
      <c:catAx>
        <c:axId val="181427200"/>
        <c:scaling>
          <c:orientation val="minMax"/>
        </c:scaling>
        <c:delete val="0"/>
        <c:axPos val="b"/>
        <c:numFmt formatCode="ge" sourceLinked="1"/>
        <c:majorTickMark val="none"/>
        <c:minorTickMark val="none"/>
        <c:tickLblPos val="none"/>
        <c:crossAx val="181445760"/>
        <c:crosses val="autoZero"/>
        <c:auto val="0"/>
        <c:lblAlgn val="ctr"/>
        <c:lblOffset val="100"/>
        <c:noMultiLvlLbl val="1"/>
      </c:catAx>
      <c:valAx>
        <c:axId val="181445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1427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01E-4EAF-AC4D-39E2FE73D297}"/>
            </c:ext>
          </c:extLst>
        </c:ser>
        <c:dLbls>
          <c:showLegendKey val="0"/>
          <c:showVal val="0"/>
          <c:showCatName val="0"/>
          <c:showSerName val="0"/>
          <c:showPercent val="0"/>
          <c:showBubbleSize val="0"/>
        </c:dLbls>
        <c:gapWidth val="180"/>
        <c:overlap val="-90"/>
        <c:axId val="181463680"/>
        <c:axId val="181281536"/>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01E-4EAF-AC4D-39E2FE73D297}"/>
            </c:ext>
          </c:extLst>
        </c:ser>
        <c:dLbls>
          <c:showLegendKey val="0"/>
          <c:showVal val="0"/>
          <c:showCatName val="0"/>
          <c:showSerName val="0"/>
          <c:showPercent val="0"/>
          <c:showBubbleSize val="0"/>
        </c:dLbls>
        <c:marker val="1"/>
        <c:smooth val="0"/>
        <c:axId val="181463680"/>
        <c:axId val="181281536"/>
      </c:lineChart>
      <c:catAx>
        <c:axId val="181463680"/>
        <c:scaling>
          <c:orientation val="minMax"/>
        </c:scaling>
        <c:delete val="0"/>
        <c:axPos val="b"/>
        <c:numFmt formatCode="ge" sourceLinked="1"/>
        <c:majorTickMark val="none"/>
        <c:minorTickMark val="none"/>
        <c:tickLblPos val="none"/>
        <c:crossAx val="181281536"/>
        <c:crosses val="autoZero"/>
        <c:auto val="0"/>
        <c:lblAlgn val="ctr"/>
        <c:lblOffset val="100"/>
        <c:noMultiLvlLbl val="1"/>
      </c:catAx>
      <c:valAx>
        <c:axId val="181281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14636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17F-4E41-A006-F3D082C83686}"/>
            </c:ext>
          </c:extLst>
        </c:ser>
        <c:dLbls>
          <c:showLegendKey val="0"/>
          <c:showVal val="0"/>
          <c:showCatName val="0"/>
          <c:showSerName val="0"/>
          <c:showPercent val="0"/>
          <c:showBubbleSize val="0"/>
        </c:dLbls>
        <c:gapWidth val="180"/>
        <c:overlap val="-90"/>
        <c:axId val="181315456"/>
        <c:axId val="18131763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7F-4E41-A006-F3D082C83686}"/>
            </c:ext>
          </c:extLst>
        </c:ser>
        <c:dLbls>
          <c:showLegendKey val="0"/>
          <c:showVal val="0"/>
          <c:showCatName val="0"/>
          <c:showSerName val="0"/>
          <c:showPercent val="0"/>
          <c:showBubbleSize val="0"/>
        </c:dLbls>
        <c:marker val="1"/>
        <c:smooth val="0"/>
        <c:axId val="181315456"/>
        <c:axId val="181317632"/>
      </c:lineChart>
      <c:catAx>
        <c:axId val="181315456"/>
        <c:scaling>
          <c:orientation val="minMax"/>
        </c:scaling>
        <c:delete val="0"/>
        <c:axPos val="b"/>
        <c:numFmt formatCode="ge" sourceLinked="1"/>
        <c:majorTickMark val="none"/>
        <c:minorTickMark val="none"/>
        <c:tickLblPos val="none"/>
        <c:crossAx val="181317632"/>
        <c:crosses val="autoZero"/>
        <c:auto val="0"/>
        <c:lblAlgn val="ctr"/>
        <c:lblOffset val="100"/>
        <c:noMultiLvlLbl val="1"/>
      </c:catAx>
      <c:valAx>
        <c:axId val="18131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13154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BCF-49ED-84F4-C457CB28C792}"/>
            </c:ext>
          </c:extLst>
        </c:ser>
        <c:dLbls>
          <c:showLegendKey val="0"/>
          <c:showVal val="0"/>
          <c:showCatName val="0"/>
          <c:showSerName val="0"/>
          <c:showPercent val="0"/>
          <c:showBubbleSize val="0"/>
        </c:dLbls>
        <c:gapWidth val="180"/>
        <c:overlap val="-90"/>
        <c:axId val="181105408"/>
        <c:axId val="181107328"/>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CF-49ED-84F4-C457CB28C792}"/>
            </c:ext>
          </c:extLst>
        </c:ser>
        <c:dLbls>
          <c:showLegendKey val="0"/>
          <c:showVal val="0"/>
          <c:showCatName val="0"/>
          <c:showSerName val="0"/>
          <c:showPercent val="0"/>
          <c:showBubbleSize val="0"/>
        </c:dLbls>
        <c:marker val="1"/>
        <c:smooth val="0"/>
        <c:axId val="181105408"/>
        <c:axId val="181107328"/>
      </c:lineChart>
      <c:catAx>
        <c:axId val="181105408"/>
        <c:scaling>
          <c:orientation val="minMax"/>
        </c:scaling>
        <c:delete val="0"/>
        <c:axPos val="b"/>
        <c:numFmt formatCode="ge" sourceLinked="1"/>
        <c:majorTickMark val="none"/>
        <c:minorTickMark val="none"/>
        <c:tickLblPos val="none"/>
        <c:crossAx val="181107328"/>
        <c:crosses val="autoZero"/>
        <c:auto val="0"/>
        <c:lblAlgn val="ctr"/>
        <c:lblOffset val="100"/>
        <c:noMultiLvlLbl val="1"/>
      </c:catAx>
      <c:valAx>
        <c:axId val="181107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1105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FB0-4041-8E59-4ADCA8D86413}"/>
            </c:ext>
          </c:extLst>
        </c:ser>
        <c:dLbls>
          <c:showLegendKey val="0"/>
          <c:showVal val="0"/>
          <c:showCatName val="0"/>
          <c:showSerName val="0"/>
          <c:showPercent val="0"/>
          <c:showBubbleSize val="0"/>
        </c:dLbls>
        <c:gapWidth val="180"/>
        <c:overlap val="-90"/>
        <c:axId val="181014528"/>
        <c:axId val="181016448"/>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FB0-4041-8E59-4ADCA8D86413}"/>
            </c:ext>
          </c:extLst>
        </c:ser>
        <c:dLbls>
          <c:showLegendKey val="0"/>
          <c:showVal val="0"/>
          <c:showCatName val="0"/>
          <c:showSerName val="0"/>
          <c:showPercent val="0"/>
          <c:showBubbleSize val="0"/>
        </c:dLbls>
        <c:marker val="1"/>
        <c:smooth val="0"/>
        <c:axId val="181014528"/>
        <c:axId val="181016448"/>
      </c:lineChart>
      <c:catAx>
        <c:axId val="181014528"/>
        <c:scaling>
          <c:orientation val="minMax"/>
        </c:scaling>
        <c:delete val="0"/>
        <c:axPos val="b"/>
        <c:numFmt formatCode="ge" sourceLinked="1"/>
        <c:majorTickMark val="none"/>
        <c:minorTickMark val="none"/>
        <c:tickLblPos val="none"/>
        <c:crossAx val="181016448"/>
        <c:crosses val="autoZero"/>
        <c:auto val="0"/>
        <c:lblAlgn val="ctr"/>
        <c:lblOffset val="100"/>
        <c:noMultiLvlLbl val="1"/>
      </c:catAx>
      <c:valAx>
        <c:axId val="181016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1014528"/>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AE8-4643-BD1A-1B5B569B3842}"/>
            </c:ext>
          </c:extLst>
        </c:ser>
        <c:dLbls>
          <c:showLegendKey val="0"/>
          <c:showVal val="0"/>
          <c:showCatName val="0"/>
          <c:showSerName val="0"/>
          <c:showPercent val="0"/>
          <c:showBubbleSize val="0"/>
        </c:dLbls>
        <c:gapWidth val="180"/>
        <c:overlap val="-90"/>
        <c:axId val="181038080"/>
        <c:axId val="18104435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AE8-4643-BD1A-1B5B569B3842}"/>
            </c:ext>
          </c:extLst>
        </c:ser>
        <c:dLbls>
          <c:showLegendKey val="0"/>
          <c:showVal val="0"/>
          <c:showCatName val="0"/>
          <c:showSerName val="0"/>
          <c:showPercent val="0"/>
          <c:showBubbleSize val="0"/>
        </c:dLbls>
        <c:marker val="1"/>
        <c:smooth val="0"/>
        <c:axId val="181038080"/>
        <c:axId val="181044352"/>
      </c:lineChart>
      <c:catAx>
        <c:axId val="181038080"/>
        <c:scaling>
          <c:orientation val="minMax"/>
        </c:scaling>
        <c:delete val="0"/>
        <c:axPos val="b"/>
        <c:numFmt formatCode="ge" sourceLinked="1"/>
        <c:majorTickMark val="none"/>
        <c:minorTickMark val="none"/>
        <c:tickLblPos val="none"/>
        <c:crossAx val="181044352"/>
        <c:crosses val="autoZero"/>
        <c:auto val="0"/>
        <c:lblAlgn val="ctr"/>
        <c:lblOffset val="100"/>
        <c:noMultiLvlLbl val="1"/>
      </c:catAx>
      <c:valAx>
        <c:axId val="181044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1038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8.1</c:v>
                </c:pt>
                <c:pt idx="1">
                  <c:v>11.8</c:v>
                </c:pt>
                <c:pt idx="2">
                  <c:v>12.3</c:v>
                </c:pt>
                <c:pt idx="3">
                  <c:v>12.8</c:v>
                </c:pt>
                <c:pt idx="4">
                  <c:v>12.4</c:v>
                </c:pt>
              </c:numCache>
            </c:numRef>
          </c:val>
          <c:extLst xmlns:c16r2="http://schemas.microsoft.com/office/drawing/2015/06/chart">
            <c:ext xmlns:c16="http://schemas.microsoft.com/office/drawing/2014/chart" uri="{C3380CC4-5D6E-409C-BE32-E72D297353CC}">
              <c16:uniqueId val="{00000000-45B8-4B97-89F5-7523FF9A5E2A}"/>
            </c:ext>
          </c:extLst>
        </c:ser>
        <c:dLbls>
          <c:showLegendKey val="0"/>
          <c:showVal val="0"/>
          <c:showCatName val="0"/>
          <c:showSerName val="0"/>
          <c:showPercent val="0"/>
          <c:showBubbleSize val="0"/>
        </c:dLbls>
        <c:gapWidth val="180"/>
        <c:overlap val="-90"/>
        <c:axId val="181815552"/>
        <c:axId val="1818177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13.7</c:v>
                </c:pt>
                <c:pt idx="1">
                  <c:v>12</c:v>
                </c:pt>
                <c:pt idx="2">
                  <c:v>14.5</c:v>
                </c:pt>
                <c:pt idx="3">
                  <c:v>14.9</c:v>
                </c:pt>
                <c:pt idx="4">
                  <c:v>15.2</c:v>
                </c:pt>
              </c:numCache>
            </c:numRef>
          </c:val>
          <c:smooth val="0"/>
          <c:extLst xmlns:c16r2="http://schemas.microsoft.com/office/drawing/2015/06/chart">
            <c:ext xmlns:c16="http://schemas.microsoft.com/office/drawing/2014/chart" uri="{C3380CC4-5D6E-409C-BE32-E72D297353CC}">
              <c16:uniqueId val="{00000001-45B8-4B97-89F5-7523FF9A5E2A}"/>
            </c:ext>
          </c:extLst>
        </c:ser>
        <c:dLbls>
          <c:showLegendKey val="0"/>
          <c:showVal val="0"/>
          <c:showCatName val="0"/>
          <c:showSerName val="0"/>
          <c:showPercent val="0"/>
          <c:showBubbleSize val="0"/>
        </c:dLbls>
        <c:marker val="1"/>
        <c:smooth val="0"/>
        <c:axId val="181815552"/>
        <c:axId val="181817728"/>
      </c:lineChart>
      <c:catAx>
        <c:axId val="181815552"/>
        <c:scaling>
          <c:orientation val="minMax"/>
        </c:scaling>
        <c:delete val="0"/>
        <c:axPos val="b"/>
        <c:numFmt formatCode="ge" sourceLinked="1"/>
        <c:majorTickMark val="none"/>
        <c:minorTickMark val="none"/>
        <c:tickLblPos val="none"/>
        <c:crossAx val="181817728"/>
        <c:crosses val="autoZero"/>
        <c:auto val="0"/>
        <c:lblAlgn val="ctr"/>
        <c:lblOffset val="100"/>
        <c:noMultiLvlLbl val="1"/>
      </c:catAx>
      <c:valAx>
        <c:axId val="181817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1815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5.4</c:v>
                </c:pt>
                <c:pt idx="1">
                  <c:v>1.3</c:v>
                </c:pt>
                <c:pt idx="2">
                  <c:v>0</c:v>
                </c:pt>
                <c:pt idx="3">
                  <c:v>0</c:v>
                </c:pt>
                <c:pt idx="4">
                  <c:v>0</c:v>
                </c:pt>
              </c:numCache>
            </c:numRef>
          </c:val>
          <c:extLst xmlns:c16r2="http://schemas.microsoft.com/office/drawing/2015/06/chart">
            <c:ext xmlns:c16="http://schemas.microsoft.com/office/drawing/2014/chart" uri="{C3380CC4-5D6E-409C-BE32-E72D297353CC}">
              <c16:uniqueId val="{00000000-15A0-4CA6-A66C-B2ABC765FAE4}"/>
            </c:ext>
          </c:extLst>
        </c:ser>
        <c:dLbls>
          <c:showLegendKey val="0"/>
          <c:showVal val="0"/>
          <c:showCatName val="0"/>
          <c:showSerName val="0"/>
          <c:showPercent val="0"/>
          <c:showBubbleSize val="0"/>
        </c:dLbls>
        <c:gapWidth val="180"/>
        <c:overlap val="-90"/>
        <c:axId val="181859456"/>
        <c:axId val="181861376"/>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2.5</c:v>
                </c:pt>
                <c:pt idx="1">
                  <c:v>0.3</c:v>
                </c:pt>
                <c:pt idx="2">
                  <c:v>0.3</c:v>
                </c:pt>
                <c:pt idx="3">
                  <c:v>0.3</c:v>
                </c:pt>
                <c:pt idx="4">
                  <c:v>0.7</c:v>
                </c:pt>
              </c:numCache>
            </c:numRef>
          </c:val>
          <c:smooth val="0"/>
          <c:extLst xmlns:c16r2="http://schemas.microsoft.com/office/drawing/2015/06/chart">
            <c:ext xmlns:c16="http://schemas.microsoft.com/office/drawing/2014/chart" uri="{C3380CC4-5D6E-409C-BE32-E72D297353CC}">
              <c16:uniqueId val="{00000001-15A0-4CA6-A66C-B2ABC765FAE4}"/>
            </c:ext>
          </c:extLst>
        </c:ser>
        <c:dLbls>
          <c:showLegendKey val="0"/>
          <c:showVal val="0"/>
          <c:showCatName val="0"/>
          <c:showSerName val="0"/>
          <c:showPercent val="0"/>
          <c:showBubbleSize val="0"/>
        </c:dLbls>
        <c:marker val="1"/>
        <c:smooth val="0"/>
        <c:axId val="181859456"/>
        <c:axId val="181861376"/>
      </c:lineChart>
      <c:catAx>
        <c:axId val="181859456"/>
        <c:scaling>
          <c:orientation val="minMax"/>
        </c:scaling>
        <c:delete val="0"/>
        <c:axPos val="b"/>
        <c:numFmt formatCode="ge" sourceLinked="1"/>
        <c:majorTickMark val="none"/>
        <c:minorTickMark val="none"/>
        <c:tickLblPos val="none"/>
        <c:crossAx val="181861376"/>
        <c:crosses val="autoZero"/>
        <c:auto val="0"/>
        <c:lblAlgn val="ctr"/>
        <c:lblOffset val="100"/>
        <c:noMultiLvlLbl val="1"/>
      </c:catAx>
      <c:valAx>
        <c:axId val="181861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18594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1256.5999999999999</c:v>
                </c:pt>
                <c:pt idx="1">
                  <c:v>895.7</c:v>
                </c:pt>
                <c:pt idx="2">
                  <c:v>869.3</c:v>
                </c:pt>
                <c:pt idx="3">
                  <c:v>782.6</c:v>
                </c:pt>
                <c:pt idx="4">
                  <c:v>760.7</c:v>
                </c:pt>
              </c:numCache>
            </c:numRef>
          </c:val>
          <c:extLst xmlns:c16r2="http://schemas.microsoft.com/office/drawing/2015/06/chart">
            <c:ext xmlns:c16="http://schemas.microsoft.com/office/drawing/2014/chart" uri="{C3380CC4-5D6E-409C-BE32-E72D297353CC}">
              <c16:uniqueId val="{00000000-93D1-423B-9E8A-353A755B0D4A}"/>
            </c:ext>
          </c:extLst>
        </c:ser>
        <c:dLbls>
          <c:showLegendKey val="0"/>
          <c:showVal val="0"/>
          <c:showCatName val="0"/>
          <c:showSerName val="0"/>
          <c:showPercent val="0"/>
          <c:showBubbleSize val="0"/>
        </c:dLbls>
        <c:gapWidth val="180"/>
        <c:overlap val="-90"/>
        <c:axId val="181764096"/>
        <c:axId val="181766016"/>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259</c:v>
                </c:pt>
                <c:pt idx="1">
                  <c:v>197.2</c:v>
                </c:pt>
                <c:pt idx="2">
                  <c:v>181.3</c:v>
                </c:pt>
                <c:pt idx="3">
                  <c:v>164.9</c:v>
                </c:pt>
                <c:pt idx="4">
                  <c:v>146.19999999999999</c:v>
                </c:pt>
              </c:numCache>
            </c:numRef>
          </c:val>
          <c:smooth val="0"/>
          <c:extLst xmlns:c16r2="http://schemas.microsoft.com/office/drawing/2015/06/chart">
            <c:ext xmlns:c16="http://schemas.microsoft.com/office/drawing/2014/chart" uri="{C3380CC4-5D6E-409C-BE32-E72D297353CC}">
              <c16:uniqueId val="{00000001-93D1-423B-9E8A-353A755B0D4A}"/>
            </c:ext>
          </c:extLst>
        </c:ser>
        <c:dLbls>
          <c:showLegendKey val="0"/>
          <c:showVal val="0"/>
          <c:showCatName val="0"/>
          <c:showSerName val="0"/>
          <c:showPercent val="0"/>
          <c:showBubbleSize val="0"/>
        </c:dLbls>
        <c:marker val="1"/>
        <c:smooth val="0"/>
        <c:axId val="181764096"/>
        <c:axId val="181766016"/>
      </c:lineChart>
      <c:catAx>
        <c:axId val="181764096"/>
        <c:scaling>
          <c:orientation val="minMax"/>
        </c:scaling>
        <c:delete val="0"/>
        <c:axPos val="b"/>
        <c:numFmt formatCode="ge" sourceLinked="1"/>
        <c:majorTickMark val="none"/>
        <c:minorTickMark val="none"/>
        <c:tickLblPos val="none"/>
        <c:crossAx val="181766016"/>
        <c:crosses val="autoZero"/>
        <c:auto val="0"/>
        <c:lblAlgn val="ctr"/>
        <c:lblOffset val="100"/>
        <c:noMultiLvlLbl val="1"/>
      </c:catAx>
      <c:valAx>
        <c:axId val="1817660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1764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430-46DE-8874-B4DA1F48FEDB}"/>
            </c:ext>
          </c:extLst>
        </c:ser>
        <c:dLbls>
          <c:showLegendKey val="0"/>
          <c:showVal val="0"/>
          <c:showCatName val="0"/>
          <c:showSerName val="0"/>
          <c:showPercent val="0"/>
          <c:showBubbleSize val="0"/>
        </c:dLbls>
        <c:gapWidth val="180"/>
        <c:overlap val="-90"/>
        <c:axId val="181795840"/>
        <c:axId val="181863552"/>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430-46DE-8874-B4DA1F48FEDB}"/>
            </c:ext>
          </c:extLst>
        </c:ser>
        <c:dLbls>
          <c:showLegendKey val="0"/>
          <c:showVal val="0"/>
          <c:showCatName val="0"/>
          <c:showSerName val="0"/>
          <c:showPercent val="0"/>
          <c:showBubbleSize val="0"/>
        </c:dLbls>
        <c:marker val="1"/>
        <c:smooth val="0"/>
        <c:axId val="181795840"/>
        <c:axId val="181863552"/>
      </c:lineChart>
      <c:catAx>
        <c:axId val="181795840"/>
        <c:scaling>
          <c:orientation val="minMax"/>
        </c:scaling>
        <c:delete val="0"/>
        <c:axPos val="b"/>
        <c:numFmt formatCode="ge" sourceLinked="1"/>
        <c:majorTickMark val="none"/>
        <c:minorTickMark val="none"/>
        <c:tickLblPos val="none"/>
        <c:crossAx val="181863552"/>
        <c:crosses val="autoZero"/>
        <c:auto val="0"/>
        <c:lblAlgn val="ctr"/>
        <c:lblOffset val="100"/>
        <c:noMultiLvlLbl val="1"/>
      </c:catAx>
      <c:valAx>
        <c:axId val="181863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1795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A91F-476B-8C89-528B4EC4CA49}"/>
            </c:ext>
          </c:extLst>
        </c:ser>
        <c:dLbls>
          <c:showLegendKey val="0"/>
          <c:showVal val="0"/>
          <c:showCatName val="0"/>
          <c:showSerName val="0"/>
          <c:showPercent val="0"/>
          <c:showBubbleSize val="0"/>
        </c:dLbls>
        <c:gapWidth val="180"/>
        <c:overlap val="-90"/>
        <c:axId val="181905664"/>
        <c:axId val="181911936"/>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100</c:v>
                </c:pt>
                <c:pt idx="1">
                  <c:v>98.2</c:v>
                </c:pt>
                <c:pt idx="2">
                  <c:v>98.8</c:v>
                </c:pt>
                <c:pt idx="3">
                  <c:v>98.3</c:v>
                </c:pt>
                <c:pt idx="4">
                  <c:v>98.7</c:v>
                </c:pt>
              </c:numCache>
            </c:numRef>
          </c:val>
          <c:smooth val="0"/>
          <c:extLst xmlns:c16r2="http://schemas.microsoft.com/office/drawing/2015/06/chart">
            <c:ext xmlns:c16="http://schemas.microsoft.com/office/drawing/2014/chart" uri="{C3380CC4-5D6E-409C-BE32-E72D297353CC}">
              <c16:uniqueId val="{00000001-A91F-476B-8C89-528B4EC4CA49}"/>
            </c:ext>
          </c:extLst>
        </c:ser>
        <c:dLbls>
          <c:showLegendKey val="0"/>
          <c:showVal val="0"/>
          <c:showCatName val="0"/>
          <c:showSerName val="0"/>
          <c:showPercent val="0"/>
          <c:showBubbleSize val="0"/>
        </c:dLbls>
        <c:marker val="1"/>
        <c:smooth val="0"/>
        <c:axId val="181905664"/>
        <c:axId val="181911936"/>
      </c:lineChart>
      <c:catAx>
        <c:axId val="181905664"/>
        <c:scaling>
          <c:orientation val="minMax"/>
        </c:scaling>
        <c:delete val="0"/>
        <c:axPos val="b"/>
        <c:numFmt formatCode="ge" sourceLinked="1"/>
        <c:majorTickMark val="none"/>
        <c:minorTickMark val="none"/>
        <c:tickLblPos val="none"/>
        <c:crossAx val="181911936"/>
        <c:crosses val="autoZero"/>
        <c:auto val="0"/>
        <c:lblAlgn val="ctr"/>
        <c:lblOffset val="100"/>
        <c:noMultiLvlLbl val="1"/>
      </c:catAx>
      <c:valAx>
        <c:axId val="181911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19056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04000000}"/>
            </a:ext>
          </a:extLst>
        </xdr:cNvPr>
        <xdr:cNvGrpSpPr/>
      </xdr:nvGrpSpPr>
      <xdr:grpSpPr>
        <a:xfrm>
          <a:off x="498841" y="7343900"/>
          <a:ext cx="5688086" cy="2872341"/>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6458770" y="7343900"/>
          <a:ext cx="5681284" cy="2872341"/>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08000000}"/>
            </a:ext>
          </a:extLst>
        </xdr:cNvPr>
        <xdr:cNvGrpSpPr/>
      </xdr:nvGrpSpPr>
      <xdr:grpSpPr>
        <a:xfrm>
          <a:off x="12411895" y="7343900"/>
          <a:ext cx="5688087" cy="2872341"/>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0A000000}"/>
            </a:ext>
          </a:extLst>
        </xdr:cNvPr>
        <xdr:cNvGrpSpPr/>
      </xdr:nvGrpSpPr>
      <xdr:grpSpPr>
        <a:xfrm>
          <a:off x="18375906" y="7343900"/>
          <a:ext cx="5690808" cy="2872341"/>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0C000000}"/>
            </a:ext>
          </a:extLst>
        </xdr:cNvPr>
        <xdr:cNvGrpSpPr/>
      </xdr:nvGrpSpPr>
      <xdr:grpSpPr>
        <a:xfrm>
          <a:off x="24356245" y="7343900"/>
          <a:ext cx="5697611" cy="2872341"/>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xmlns=""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（最大出力合計1,089kW）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xmlns=""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xmlns=""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xmlns=""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xmlns=""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（最大出力合計1,089kW）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1D000000}"/>
            </a:ext>
          </a:extLst>
        </xdr:cNvPr>
        <xdr:cNvGrpSpPr/>
      </xdr:nvGrpSpPr>
      <xdr:grpSpPr>
        <a:xfrm>
          <a:off x="626342" y="12140045"/>
          <a:ext cx="5686265" cy="2893989"/>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1F000000}"/>
            </a:ext>
          </a:extLst>
        </xdr:cNvPr>
        <xdr:cNvGrpSpPr/>
      </xdr:nvGrpSpPr>
      <xdr:grpSpPr>
        <a:xfrm>
          <a:off x="626342" y="15188046"/>
          <a:ext cx="5686265" cy="288965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21000000}"/>
            </a:ext>
          </a:extLst>
        </xdr:cNvPr>
        <xdr:cNvGrpSpPr/>
      </xdr:nvGrpSpPr>
      <xdr:grpSpPr>
        <a:xfrm>
          <a:off x="626342" y="18249034"/>
          <a:ext cx="5686265" cy="288965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23000000}"/>
            </a:ext>
          </a:extLst>
        </xdr:cNvPr>
        <xdr:cNvGrpSpPr/>
      </xdr:nvGrpSpPr>
      <xdr:grpSpPr>
        <a:xfrm>
          <a:off x="626342" y="21292705"/>
          <a:ext cx="5686265" cy="288966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25000000}"/>
            </a:ext>
          </a:extLst>
        </xdr:cNvPr>
        <xdr:cNvGrpSpPr/>
      </xdr:nvGrpSpPr>
      <xdr:grpSpPr>
        <a:xfrm>
          <a:off x="626342" y="24303183"/>
          <a:ext cx="5686265" cy="288965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xmlns="" id="{00000000-0008-0000-0000-000027000000}"/>
            </a:ext>
          </a:extLst>
        </xdr:cNvPr>
        <xdr:cNvGrpSpPr/>
      </xdr:nvGrpSpPr>
      <xdr:grpSpPr>
        <a:xfrm>
          <a:off x="7001298" y="12140045"/>
          <a:ext cx="5182453" cy="2893989"/>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xmlns="" id="{00000000-0008-0000-0000-000029000000}"/>
            </a:ext>
          </a:extLst>
        </xdr:cNvPr>
        <xdr:cNvGrpSpPr/>
      </xdr:nvGrpSpPr>
      <xdr:grpSpPr>
        <a:xfrm>
          <a:off x="7001298" y="15188046"/>
          <a:ext cx="5182453" cy="288965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xmlns="" id="{00000000-0008-0000-0000-00002B000000}"/>
            </a:ext>
          </a:extLst>
        </xdr:cNvPr>
        <xdr:cNvGrpSpPr/>
      </xdr:nvGrpSpPr>
      <xdr:grpSpPr>
        <a:xfrm>
          <a:off x="7001298" y="18249034"/>
          <a:ext cx="5182453" cy="288965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xmlns="" id="{00000000-0008-0000-0000-00002D000000}"/>
            </a:ext>
          </a:extLst>
        </xdr:cNvPr>
        <xdr:cNvGrpSpPr/>
      </xdr:nvGrpSpPr>
      <xdr:grpSpPr>
        <a:xfrm>
          <a:off x="7001298" y="21292705"/>
          <a:ext cx="5182453" cy="288966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xmlns="" id="{00000000-0008-0000-0000-00002F000000}"/>
            </a:ext>
          </a:extLst>
        </xdr:cNvPr>
        <xdr:cNvGrpSpPr/>
      </xdr:nvGrpSpPr>
      <xdr:grpSpPr>
        <a:xfrm>
          <a:off x="7001298" y="24303183"/>
          <a:ext cx="5182453" cy="288965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xmlns="" id="{00000000-0008-0000-0000-000031000000}"/>
            </a:ext>
          </a:extLst>
        </xdr:cNvPr>
        <xdr:cNvGrpSpPr/>
      </xdr:nvGrpSpPr>
      <xdr:grpSpPr>
        <a:xfrm>
          <a:off x="12877108" y="12140045"/>
          <a:ext cx="5191977" cy="2893989"/>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xmlns="" id="{00000000-0008-0000-0000-000033000000}"/>
            </a:ext>
          </a:extLst>
        </xdr:cNvPr>
        <xdr:cNvGrpSpPr/>
      </xdr:nvGrpSpPr>
      <xdr:grpSpPr>
        <a:xfrm>
          <a:off x="12877108" y="15188046"/>
          <a:ext cx="5191977" cy="288965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xmlns="" id="{00000000-0008-0000-0000-000035000000}"/>
            </a:ext>
          </a:extLst>
        </xdr:cNvPr>
        <xdr:cNvGrpSpPr/>
      </xdr:nvGrpSpPr>
      <xdr:grpSpPr>
        <a:xfrm>
          <a:off x="12877108" y="18249034"/>
          <a:ext cx="5191977" cy="288965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xmlns="" id="{00000000-0008-0000-0000-000037000000}"/>
            </a:ext>
          </a:extLst>
        </xdr:cNvPr>
        <xdr:cNvGrpSpPr/>
      </xdr:nvGrpSpPr>
      <xdr:grpSpPr>
        <a:xfrm>
          <a:off x="12877108" y="21292705"/>
          <a:ext cx="5191977" cy="288966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xmlns="" id="{00000000-0008-0000-0000-000039000000}"/>
            </a:ext>
          </a:extLst>
        </xdr:cNvPr>
        <xdr:cNvGrpSpPr/>
      </xdr:nvGrpSpPr>
      <xdr:grpSpPr>
        <a:xfrm>
          <a:off x="12877108" y="24303183"/>
          <a:ext cx="5191977" cy="288965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xmlns="" id="{00000000-0008-0000-0000-00003B000000}"/>
            </a:ext>
          </a:extLst>
        </xdr:cNvPr>
        <xdr:cNvGrpSpPr/>
      </xdr:nvGrpSpPr>
      <xdr:grpSpPr>
        <a:xfrm>
          <a:off x="18731269" y="12140045"/>
          <a:ext cx="5191978" cy="2893989"/>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xmlns="" id="{00000000-0008-0000-0000-00003D000000}"/>
            </a:ext>
          </a:extLst>
        </xdr:cNvPr>
        <xdr:cNvGrpSpPr/>
      </xdr:nvGrpSpPr>
      <xdr:grpSpPr>
        <a:xfrm>
          <a:off x="18731269" y="15188046"/>
          <a:ext cx="5191978" cy="288965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xmlns="" id="{00000000-0008-0000-0000-00003F000000}"/>
            </a:ext>
          </a:extLst>
        </xdr:cNvPr>
        <xdr:cNvGrpSpPr/>
      </xdr:nvGrpSpPr>
      <xdr:grpSpPr>
        <a:xfrm>
          <a:off x="18731269" y="18249034"/>
          <a:ext cx="5191978" cy="288965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xmlns="" id="{00000000-0008-0000-0000-000041000000}"/>
            </a:ext>
          </a:extLst>
        </xdr:cNvPr>
        <xdr:cNvGrpSpPr/>
      </xdr:nvGrpSpPr>
      <xdr:grpSpPr>
        <a:xfrm>
          <a:off x="18731269" y="21292705"/>
          <a:ext cx="5191978" cy="288966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xmlns="" id="{00000000-0008-0000-0000-000043000000}"/>
            </a:ext>
          </a:extLst>
        </xdr:cNvPr>
        <xdr:cNvGrpSpPr/>
      </xdr:nvGrpSpPr>
      <xdr:grpSpPr>
        <a:xfrm>
          <a:off x="18731269" y="24303183"/>
          <a:ext cx="5191978" cy="288965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xmlns="" id="{00000000-0008-0000-0000-000045000000}"/>
            </a:ext>
          </a:extLst>
        </xdr:cNvPr>
        <xdr:cNvGrpSpPr/>
      </xdr:nvGrpSpPr>
      <xdr:grpSpPr>
        <a:xfrm>
          <a:off x="24642952" y="12140045"/>
          <a:ext cx="5191977" cy="2893989"/>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xmlns="" id="{00000000-0008-0000-0000-000047000000}"/>
            </a:ext>
          </a:extLst>
        </xdr:cNvPr>
        <xdr:cNvGrpSpPr/>
      </xdr:nvGrpSpPr>
      <xdr:grpSpPr>
        <a:xfrm>
          <a:off x="24642952" y="15188046"/>
          <a:ext cx="5191977" cy="288965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xmlns="" id="{00000000-0008-0000-0000-000049000000}"/>
            </a:ext>
          </a:extLst>
        </xdr:cNvPr>
        <xdr:cNvGrpSpPr/>
      </xdr:nvGrpSpPr>
      <xdr:grpSpPr>
        <a:xfrm>
          <a:off x="24642952" y="18249034"/>
          <a:ext cx="5191977" cy="288965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xmlns="" id="{00000000-0008-0000-0000-00004B000000}"/>
            </a:ext>
          </a:extLst>
        </xdr:cNvPr>
        <xdr:cNvGrpSpPr/>
      </xdr:nvGrpSpPr>
      <xdr:grpSpPr>
        <a:xfrm>
          <a:off x="24642952" y="21292705"/>
          <a:ext cx="5191977" cy="288966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xmlns="" id="{00000000-0008-0000-0000-00004D000000}"/>
            </a:ext>
          </a:extLst>
        </xdr:cNvPr>
        <xdr:cNvGrpSpPr/>
      </xdr:nvGrpSpPr>
      <xdr:grpSpPr>
        <a:xfrm>
          <a:off x="24642952" y="24303183"/>
          <a:ext cx="5191977" cy="288965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xmlns="" id="{00000000-0008-0000-0000-00004F000000}"/>
                </a:ext>
              </a:extLst>
            </xdr:cNvPr>
            <xdr:cNvPicPr preferRelativeResize="0">
              <a:picLocks noChangeArrowheads="1"/>
              <a:extLst>
                <a:ext uri="{84589F7E-364E-4C9E-8A38-B11213B215E9}">
                  <a14:cameraTool cellRange="データ!$AX$10:$BC$12" spid="_x0000_s5185"/>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xmlns="" id="{00000000-0008-0000-0000-000050000000}"/>
                </a:ext>
              </a:extLst>
            </xdr:cNvPr>
            <xdr:cNvPicPr preferRelativeResize="0">
              <a:picLocks noChangeArrowheads="1"/>
              <a:extLst>
                <a:ext uri="{84589F7E-364E-4C9E-8A38-B11213B215E9}">
                  <a14:cameraTool cellRange="データ!$BI$10:$BN$12" spid="_x0000_s5186"/>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xmlns="" id="{00000000-0008-0000-0000-000051000000}"/>
                </a:ext>
              </a:extLst>
            </xdr:cNvPr>
            <xdr:cNvPicPr preferRelativeResize="0">
              <a:picLocks noChangeArrowheads="1"/>
              <a:extLst>
                <a:ext uri="{84589F7E-364E-4C9E-8A38-B11213B215E9}">
                  <a14:cameraTool cellRange="データ!$BT$10:$BY$12" spid="_x0000_s5187"/>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xmlns="" id="{00000000-0008-0000-0000-000052000000}"/>
                </a:ext>
              </a:extLst>
            </xdr:cNvPr>
            <xdr:cNvPicPr preferRelativeResize="0">
              <a:picLocks noChangeArrowheads="1"/>
              <a:extLst>
                <a:ext uri="{84589F7E-364E-4C9E-8A38-B11213B215E9}">
                  <a14:cameraTool cellRange="データ!$CE$10:$CJ$12" spid="_x0000_s5188"/>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xmlns="" id="{00000000-0008-0000-0000-000053000000}"/>
                </a:ext>
              </a:extLst>
            </xdr:cNvPr>
            <xdr:cNvPicPr preferRelativeResize="0">
              <a:picLocks noChangeArrowheads="1"/>
              <a:extLst>
                <a:ext uri="{84589F7E-364E-4C9E-8A38-B11213B215E9}">
                  <a14:cameraTool cellRange="データ!$CO$10:$CT$12" spid="_x0000_s5189"/>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xmlns="" id="{00000000-0008-0000-0000-000054000000}"/>
                </a:ext>
              </a:extLst>
            </xdr:cNvPr>
            <xdr:cNvPicPr preferRelativeResize="0">
              <a:picLocks noChangeArrowheads="1"/>
              <a:extLst>
                <a:ext uri="{84589F7E-364E-4C9E-8A38-B11213B215E9}">
                  <a14:cameraTool cellRange="データ!$CZ$10:$DE$12" spid="_x0000_s5190"/>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xmlns="" id="{00000000-0008-0000-0000-000055000000}"/>
                </a:ext>
              </a:extLst>
            </xdr:cNvPr>
            <xdr:cNvPicPr preferRelativeResize="0">
              <a:picLocks noChangeArrowheads="1"/>
              <a:extLst>
                <a:ext uri="{84589F7E-364E-4C9E-8A38-B11213B215E9}">
                  <a14:cameraTool cellRange="データ!DJ10:DO12" spid="_x0000_s5191"/>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xmlns="" id="{00000000-0008-0000-0000-000056000000}"/>
                </a:ext>
              </a:extLst>
            </xdr:cNvPr>
            <xdr:cNvPicPr preferRelativeResize="0">
              <a:picLocks noChangeArrowheads="1"/>
              <a:extLst>
                <a:ext uri="{84589F7E-364E-4C9E-8A38-B11213B215E9}">
                  <a14:cameraTool cellRange="データ!DT10:DY12" spid="_x0000_s5192"/>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xmlns="" id="{00000000-0008-0000-0000-000057000000}"/>
                </a:ext>
              </a:extLst>
            </xdr:cNvPr>
            <xdr:cNvPicPr preferRelativeResize="0">
              <a:picLocks noChangeArrowheads="1"/>
              <a:extLst>
                <a:ext uri="{84589F7E-364E-4C9E-8A38-B11213B215E9}">
                  <a14:cameraTool cellRange="データ!ED10:EI12" spid="_x0000_s5193"/>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xmlns="" id="{00000000-0008-0000-0000-000058000000}"/>
                </a:ext>
              </a:extLst>
            </xdr:cNvPr>
            <xdr:cNvPicPr preferRelativeResize="0">
              <a:picLocks noChangeArrowheads="1"/>
              <a:extLst>
                <a:ext uri="{84589F7E-364E-4C9E-8A38-B11213B215E9}">
                  <a14:cameraTool cellRange="データ!EN10:ES12" spid="_x0000_s5194"/>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xmlns="" id="{00000000-0008-0000-0000-000059000000}"/>
                </a:ext>
              </a:extLst>
            </xdr:cNvPr>
            <xdr:cNvPicPr preferRelativeResize="0">
              <a:picLocks noChangeArrowheads="1"/>
              <a:extLst>
                <a:ext uri="{84589F7E-364E-4C9E-8A38-B11213B215E9}">
                  <a14:cameraTool cellRange="データ!EY10:FD12" spid="_x0000_s5195"/>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xmlns="" id="{00000000-0008-0000-0000-00005A000000}"/>
                </a:ext>
              </a:extLst>
            </xdr:cNvPr>
            <xdr:cNvPicPr preferRelativeResize="0">
              <a:picLocks noChangeArrowheads="1"/>
              <a:extLst>
                <a:ext uri="{84589F7E-364E-4C9E-8A38-B11213B215E9}">
                  <a14:cameraTool cellRange="データ!FI10:FN12" spid="_x0000_s5196"/>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xmlns="" id="{00000000-0008-0000-0000-00005B000000}"/>
                </a:ext>
              </a:extLst>
            </xdr:cNvPr>
            <xdr:cNvPicPr preferRelativeResize="0">
              <a:picLocks noChangeArrowheads="1"/>
              <a:extLst>
                <a:ext uri="{84589F7E-364E-4C9E-8A38-B11213B215E9}">
                  <a14:cameraTool cellRange="データ!FS10:FX12" spid="_x0000_s5197"/>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xmlns="" id="{00000000-0008-0000-0000-00005C000000}"/>
                </a:ext>
              </a:extLst>
            </xdr:cNvPr>
            <xdr:cNvPicPr preferRelativeResize="0">
              <a:picLocks noChangeArrowheads="1"/>
              <a:extLst>
                <a:ext uri="{84589F7E-364E-4C9E-8A38-B11213B215E9}">
                  <a14:cameraTool cellRange="データ!GC10:GH12" spid="_x0000_s5198"/>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xmlns="" id="{00000000-0008-0000-0000-00005D000000}"/>
                </a:ext>
              </a:extLst>
            </xdr:cNvPr>
            <xdr:cNvPicPr preferRelativeResize="0">
              <a:picLocks noChangeArrowheads="1"/>
              <a:extLst>
                <a:ext uri="{84589F7E-364E-4C9E-8A38-B11213B215E9}">
                  <a14:cameraTool cellRange="データ!GM10:GR12" spid="_x0000_s5199"/>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xmlns="" id="{00000000-0008-0000-0000-00005E000000}"/>
                </a:ext>
              </a:extLst>
            </xdr:cNvPr>
            <xdr:cNvPicPr preferRelativeResize="0">
              <a:picLocks noChangeArrowheads="1"/>
              <a:extLst>
                <a:ext uri="{84589F7E-364E-4C9E-8A38-B11213B215E9}">
                  <a14:cameraTool cellRange="データ!GX10:HC12" spid="_x0000_s5200"/>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xmlns="" id="{00000000-0008-0000-0000-00005F000000}"/>
                </a:ext>
              </a:extLst>
            </xdr:cNvPr>
            <xdr:cNvPicPr preferRelativeResize="0">
              <a:picLocks noChangeArrowheads="1"/>
              <a:extLst>
                <a:ext uri="{84589F7E-364E-4C9E-8A38-B11213B215E9}">
                  <a14:cameraTool cellRange="データ!HH10:HM12" spid="_x0000_s5201"/>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xmlns="" id="{00000000-0008-0000-0000-000060000000}"/>
                </a:ext>
              </a:extLst>
            </xdr:cNvPr>
            <xdr:cNvPicPr preferRelativeResize="0">
              <a:picLocks noChangeArrowheads="1"/>
              <a:extLst>
                <a:ext uri="{84589F7E-364E-4C9E-8A38-B11213B215E9}">
                  <a14:cameraTool cellRange="データ!HR10:HW12" spid="_x0000_s5202"/>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xmlns="" id="{00000000-0008-0000-0000-000061000000}"/>
                </a:ext>
              </a:extLst>
            </xdr:cNvPr>
            <xdr:cNvPicPr preferRelativeResize="0">
              <a:picLocks noChangeArrowheads="1"/>
              <a:extLst>
                <a:ext uri="{84589F7E-364E-4C9E-8A38-B11213B215E9}">
                  <a14:cameraTool cellRange="データ!IB10:IG12" spid="_x0000_s5203"/>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xmlns="" id="{00000000-0008-0000-0000-000062000000}"/>
                </a:ext>
              </a:extLst>
            </xdr:cNvPr>
            <xdr:cNvPicPr preferRelativeResize="0">
              <a:picLocks noChangeArrowheads="1"/>
              <a:extLst>
                <a:ext uri="{84589F7E-364E-4C9E-8A38-B11213B215E9}">
                  <a14:cameraTool cellRange="データ!IL10:IQ12" spid="_x0000_s5204"/>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xmlns="" id="{00000000-0008-0000-0000-000063000000}"/>
                </a:ext>
              </a:extLst>
            </xdr:cNvPr>
            <xdr:cNvPicPr preferRelativeResize="0">
              <a:picLocks noChangeArrowheads="1"/>
              <a:extLst>
                <a:ext uri="{84589F7E-364E-4C9E-8A38-B11213B215E9}">
                  <a14:cameraTool cellRange="データ!IW10:JB12" spid="_x0000_s5205"/>
                </a:ext>
              </a:extLst>
            </xdr:cNvPicPr>
          </xdr:nvPicPr>
          <xdr:blipFill>
            <a:blip xmlns:r="http://schemas.openxmlformats.org/officeDocument/2006/relationships" r:embed="rId4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xmlns="" id="{00000000-0008-0000-0000-000064000000}"/>
                </a:ext>
              </a:extLst>
            </xdr:cNvPr>
            <xdr:cNvPicPr preferRelativeResize="0">
              <a:picLocks noChangeArrowheads="1"/>
              <a:extLst>
                <a:ext uri="{84589F7E-364E-4C9E-8A38-B11213B215E9}">
                  <a14:cameraTool cellRange="データ!JG10:JL12" spid="_x0000_s5206"/>
                </a:ext>
              </a:extLst>
            </xdr:cNvPicPr>
          </xdr:nvPicPr>
          <xdr:blipFill>
            <a:blip xmlns:r="http://schemas.openxmlformats.org/officeDocument/2006/relationships" r:embed="rId41"/>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xmlns="" id="{00000000-0008-0000-0000-000065000000}"/>
                </a:ext>
              </a:extLst>
            </xdr:cNvPr>
            <xdr:cNvPicPr preferRelativeResize="0">
              <a:picLocks noChangeArrowheads="1"/>
              <a:extLst>
                <a:ext uri="{84589F7E-364E-4C9E-8A38-B11213B215E9}">
                  <a14:cameraTool cellRange="データ!JQ10:JV12" spid="_x0000_s5207"/>
                </a:ext>
              </a:extLst>
            </xdr:cNvPicPr>
          </xdr:nvPicPr>
          <xdr:blipFill>
            <a:blip xmlns:r="http://schemas.openxmlformats.org/officeDocument/2006/relationships" r:embed="rId41"/>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xmlns="" id="{00000000-0008-0000-0000-000066000000}"/>
                </a:ext>
              </a:extLst>
            </xdr:cNvPr>
            <xdr:cNvPicPr preferRelativeResize="0">
              <a:picLocks noChangeArrowheads="1"/>
              <a:extLst>
                <a:ext uri="{84589F7E-364E-4C9E-8A38-B11213B215E9}">
                  <a14:cameraTool cellRange="データ!KA10:KF12" spid="_x0000_s5208"/>
                </a:ext>
              </a:extLst>
            </xdr:cNvPicPr>
          </xdr:nvPicPr>
          <xdr:blipFill>
            <a:blip xmlns:r="http://schemas.openxmlformats.org/officeDocument/2006/relationships" r:embed="rId41"/>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xmlns="" id="{00000000-0008-0000-0000-000067000000}"/>
                </a:ext>
              </a:extLst>
            </xdr:cNvPr>
            <xdr:cNvPicPr preferRelativeResize="0">
              <a:picLocks noChangeArrowheads="1"/>
              <a:extLst>
                <a:ext uri="{84589F7E-364E-4C9E-8A38-B11213B215E9}">
                  <a14:cameraTool cellRange="データ!KK10:KP12" spid="_x0000_s5209"/>
                </a:ext>
              </a:extLst>
            </xdr:cNvPicPr>
          </xdr:nvPicPr>
          <xdr:blipFill>
            <a:blip xmlns:r="http://schemas.openxmlformats.org/officeDocument/2006/relationships" r:embed="rId41"/>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xmlns="" id="{00000000-0008-0000-0000-000068000000}"/>
                </a:ext>
              </a:extLst>
            </xdr:cNvPr>
            <xdr:cNvPicPr preferRelativeResize="0">
              <a:picLocks noChangeArrowheads="1"/>
              <a:extLst>
                <a:ext uri="{84589F7E-364E-4C9E-8A38-B11213B215E9}">
                  <a14:cameraTool cellRange="データ!KV10:LA12" spid="_x0000_s5210"/>
                </a:ext>
              </a:extLst>
            </xdr:cNvPicPr>
          </xdr:nvPicPr>
          <xdr:blipFill>
            <a:blip xmlns:r="http://schemas.openxmlformats.org/officeDocument/2006/relationships" r:embed="rId42"/>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xmlns="" id="{00000000-0008-0000-0000-000069000000}"/>
                </a:ext>
              </a:extLst>
            </xdr:cNvPr>
            <xdr:cNvPicPr preferRelativeResize="0">
              <a:picLocks noChangeArrowheads="1"/>
              <a:extLst>
                <a:ext uri="{84589F7E-364E-4C9E-8A38-B11213B215E9}">
                  <a14:cameraTool cellRange="データ!LF10:LK12" spid="_x0000_s5211"/>
                </a:ext>
              </a:extLst>
            </xdr:cNvPicPr>
          </xdr:nvPicPr>
          <xdr:blipFill>
            <a:blip xmlns:r="http://schemas.openxmlformats.org/officeDocument/2006/relationships" r:embed="rId43"/>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xmlns="" id="{00000000-0008-0000-0000-00006A000000}"/>
                </a:ext>
              </a:extLst>
            </xdr:cNvPr>
            <xdr:cNvPicPr preferRelativeResize="0">
              <a:picLocks noChangeArrowheads="1"/>
              <a:extLst>
                <a:ext uri="{84589F7E-364E-4C9E-8A38-B11213B215E9}">
                  <a14:cameraTool cellRange="データ!LP10:LU12" spid="_x0000_s5212"/>
                </a:ext>
              </a:extLst>
            </xdr:cNvPicPr>
          </xdr:nvPicPr>
          <xdr:blipFill>
            <a:blip xmlns:r="http://schemas.openxmlformats.org/officeDocument/2006/relationships" r:embed="rId44"/>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xmlns="" id="{00000000-0008-0000-0000-00006B000000}"/>
                </a:ext>
              </a:extLst>
            </xdr:cNvPr>
            <xdr:cNvPicPr preferRelativeResize="0">
              <a:picLocks noChangeArrowheads="1"/>
              <a:extLst>
                <a:ext uri="{84589F7E-364E-4C9E-8A38-B11213B215E9}">
                  <a14:cameraTool cellRange="データ!LZ10:ME12" spid="_x0000_s5213"/>
                </a:ext>
              </a:extLst>
            </xdr:cNvPicPr>
          </xdr:nvPicPr>
          <xdr:blipFill>
            <a:blip xmlns:r="http://schemas.openxmlformats.org/officeDocument/2006/relationships" r:embed="rId45"/>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xmlns="" id="{00000000-0008-0000-0000-00006C000000}"/>
                </a:ext>
              </a:extLst>
            </xdr:cNvPr>
            <xdr:cNvPicPr preferRelativeResize="0">
              <a:picLocks noChangeArrowheads="1"/>
              <a:extLst>
                <a:ext uri="{84589F7E-364E-4C9E-8A38-B11213B215E9}">
                  <a14:cameraTool cellRange="データ!MJ10:MO12" spid="_x0000_s5214"/>
                </a:ext>
              </a:extLst>
            </xdr:cNvPicPr>
          </xdr:nvPicPr>
          <xdr:blipFill>
            <a:blip xmlns:r="http://schemas.openxmlformats.org/officeDocument/2006/relationships" r:embed="rId46"/>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xmlns="" id="{00000000-0008-0000-0000-00006D000000}"/>
                </a:ext>
              </a:extLst>
            </xdr:cNvPr>
            <xdr:cNvPicPr>
              <a:picLocks noChangeAspect="1" noChangeArrowheads="1"/>
              <a:extLst>
                <a:ext uri="{84589F7E-364E-4C9E-8A38-B11213B215E9}">
                  <a14:cameraTool cellRange="データ!$E$22:$I$35" spid="_x0000_s5215"/>
                </a:ext>
              </a:extLst>
            </xdr:cNvPicPr>
          </xdr:nvPicPr>
          <xdr:blipFill>
            <a:blip xmlns:r="http://schemas.openxmlformats.org/officeDocument/2006/relationships" r:embed="rId47"/>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xmlns="" id="{00000000-0008-0000-0000-00006E000000}"/>
                </a:ext>
              </a:extLst>
            </xdr:cNvPr>
            <xdr:cNvPicPr>
              <a:picLocks noChangeAspect="1" noChangeArrowheads="1"/>
              <a:extLst>
                <a:ext uri="{84589F7E-364E-4C9E-8A38-B11213B215E9}">
                  <a14:cameraTool cellRange="データ!$E$22:$I$35" spid="_x0000_s5216"/>
                </a:ext>
              </a:extLst>
            </xdr:cNvPicPr>
          </xdr:nvPicPr>
          <xdr:blipFill>
            <a:blip xmlns:r="http://schemas.openxmlformats.org/officeDocument/2006/relationships" r:embed="rId47"/>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xmlns="" id="{00000000-0008-0000-0000-00006F000000}"/>
                </a:ext>
              </a:extLst>
            </xdr:cNvPr>
            <xdr:cNvPicPr>
              <a:picLocks noChangeAspect="1" noChangeArrowheads="1"/>
              <a:extLst>
                <a:ext uri="{84589F7E-364E-4C9E-8A38-B11213B215E9}">
                  <a14:cameraTool cellRange="データ!$E$22:$I$35" spid="_x0000_s5217"/>
                </a:ext>
              </a:extLst>
            </xdr:cNvPicPr>
          </xdr:nvPicPr>
          <xdr:blipFill>
            <a:blip xmlns:r="http://schemas.openxmlformats.org/officeDocument/2006/relationships" r:embed="rId47"/>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xmlns="" id="{00000000-0008-0000-0000-000070000000}"/>
                </a:ext>
              </a:extLst>
            </xdr:cNvPr>
            <xdr:cNvPicPr>
              <a:picLocks noChangeAspect="1" noChangeArrowheads="1"/>
              <a:extLst>
                <a:ext uri="{84589F7E-364E-4C9E-8A38-B11213B215E9}">
                  <a14:cameraTool cellRange="データ!$E$22:$I$35" spid="_x0000_s5218"/>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xmlns="" id="{00000000-0008-0000-0000-000071000000}"/>
                </a:ext>
              </a:extLst>
            </xdr:cNvPr>
            <xdr:cNvPicPr>
              <a:picLocks noChangeAspect="1" noChangeArrowheads="1"/>
              <a:extLst>
                <a:ext uri="{84589F7E-364E-4C9E-8A38-B11213B215E9}">
                  <a14:cameraTool cellRange="データ!$E$22:$I$35" spid="_x0000_s5219"/>
                </a:ext>
              </a:extLst>
            </xdr:cNvPicPr>
          </xdr:nvPicPr>
          <xdr:blipFill>
            <a:blip xmlns:r="http://schemas.openxmlformats.org/officeDocument/2006/relationships" r:embed="rId47"/>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xmlns="" id="{00000000-0008-0000-0000-000072000000}"/>
                </a:ext>
              </a:extLst>
            </xdr:cNvPr>
            <xdr:cNvPicPr>
              <a:picLocks noChangeAspect="1" noChangeArrowheads="1"/>
              <a:extLst>
                <a:ext uri="{84589F7E-364E-4C9E-8A38-B11213B215E9}">
                  <a14:cameraTool cellRange="データ!$E$22:$I$35" spid="_x0000_s5220"/>
                </a:ext>
              </a:extLst>
            </xdr:cNvPicPr>
          </xdr:nvPicPr>
          <xdr:blipFill>
            <a:blip xmlns:r="http://schemas.openxmlformats.org/officeDocument/2006/relationships" r:embed="rId47"/>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xmlns="" id="{00000000-0008-0000-0000-000073000000}"/>
                </a:ext>
              </a:extLst>
            </xdr:cNvPr>
            <xdr:cNvPicPr>
              <a:picLocks noChangeAspect="1" noChangeArrowheads="1"/>
              <a:extLst>
                <a:ext uri="{84589F7E-364E-4C9E-8A38-B11213B215E9}">
                  <a14:cameraTool cellRange="データ!$E$22:$I$35" spid="_x0000_s5221"/>
                </a:ext>
              </a:extLst>
            </xdr:cNvPicPr>
          </xdr:nvPicPr>
          <xdr:blipFill>
            <a:blip xmlns:r="http://schemas.openxmlformats.org/officeDocument/2006/relationships" r:embed="rId47"/>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xmlns="" id="{00000000-0008-0000-0000-000074000000}"/>
                </a:ext>
              </a:extLst>
            </xdr:cNvPr>
            <xdr:cNvPicPr>
              <a:picLocks noChangeAspect="1" noChangeArrowheads="1"/>
              <a:extLst>
                <a:ext uri="{84589F7E-364E-4C9E-8A38-B11213B215E9}">
                  <a14:cameraTool cellRange="データ!$E$22:$I$35" spid="_x0000_s5222"/>
                </a:ext>
              </a:extLst>
            </xdr:cNvPicPr>
          </xdr:nvPicPr>
          <xdr:blipFill>
            <a:blip xmlns:r="http://schemas.openxmlformats.org/officeDocument/2006/relationships" r:embed="rId47"/>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xmlns="" id="{00000000-0008-0000-0000-000075000000}"/>
                </a:ext>
              </a:extLst>
            </xdr:cNvPr>
            <xdr:cNvPicPr>
              <a:picLocks noChangeAspect="1" noChangeArrowheads="1"/>
              <a:extLst>
                <a:ext uri="{84589F7E-364E-4C9E-8A38-B11213B215E9}">
                  <a14:cameraTool cellRange="データ!$E$22:$I$35" spid="_x0000_s5223"/>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xmlns="" id="{00000000-0008-0000-0000-000076000000}"/>
                </a:ext>
              </a:extLst>
            </xdr:cNvPr>
            <xdr:cNvPicPr>
              <a:picLocks noChangeAspect="1" noChangeArrowheads="1"/>
              <a:extLst>
                <a:ext uri="{84589F7E-364E-4C9E-8A38-B11213B215E9}">
                  <a14:cameraTool cellRange="データ!$E$22:$I$35" spid="_x0000_s5224"/>
                </a:ext>
              </a:extLst>
            </xdr:cNvPicPr>
          </xdr:nvPicPr>
          <xdr:blipFill>
            <a:blip xmlns:r="http://schemas.openxmlformats.org/officeDocument/2006/relationships" r:embed="rId47"/>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xmlns="" id="{00000000-0008-0000-0000-000077000000}"/>
                </a:ext>
              </a:extLst>
            </xdr:cNvPr>
            <xdr:cNvPicPr>
              <a:picLocks noChangeAspect="1" noChangeArrowheads="1"/>
              <a:extLst>
                <a:ext uri="{84589F7E-364E-4C9E-8A38-B11213B215E9}">
                  <a14:cameraTool cellRange="データ!$E$22:$I$35" spid="_x0000_s5225"/>
                </a:ext>
              </a:extLst>
            </xdr:cNvPicPr>
          </xdr:nvPicPr>
          <xdr:blipFill>
            <a:blip xmlns:r="http://schemas.openxmlformats.org/officeDocument/2006/relationships" r:embed="rId47"/>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xmlns="" id="{00000000-0008-0000-0000-000078000000}"/>
                </a:ext>
              </a:extLst>
            </xdr:cNvPr>
            <xdr:cNvPicPr>
              <a:picLocks noChangeAspect="1" noChangeArrowheads="1"/>
              <a:extLst>
                <a:ext uri="{84589F7E-364E-4C9E-8A38-B11213B215E9}">
                  <a14:cameraTool cellRange="データ!$E$22:$I$35" spid="_x0000_s5226"/>
                </a:ext>
              </a:extLst>
            </xdr:cNvPicPr>
          </xdr:nvPicPr>
          <xdr:blipFill>
            <a:blip xmlns:r="http://schemas.openxmlformats.org/officeDocument/2006/relationships" r:embed="rId47"/>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xmlns="" id="{00000000-0008-0000-0000-000079000000}"/>
                </a:ext>
              </a:extLst>
            </xdr:cNvPr>
            <xdr:cNvPicPr>
              <a:picLocks noChangeAspect="1" noChangeArrowheads="1"/>
              <a:extLst>
                <a:ext uri="{84589F7E-364E-4C9E-8A38-B11213B215E9}">
                  <a14:cameraTool cellRange="データ!$E$22:$I$35" spid="_x0000_s5227"/>
                </a:ext>
              </a:extLst>
            </xdr:cNvPicPr>
          </xdr:nvPicPr>
          <xdr:blipFill>
            <a:blip xmlns:r="http://schemas.openxmlformats.org/officeDocument/2006/relationships" r:embed="rId47"/>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xmlns="" id="{00000000-0008-0000-0000-00007A000000}"/>
                </a:ext>
              </a:extLst>
            </xdr:cNvPr>
            <xdr:cNvPicPr>
              <a:picLocks noChangeAspect="1" noChangeArrowheads="1"/>
              <a:extLst>
                <a:ext uri="{84589F7E-364E-4C9E-8A38-B11213B215E9}">
                  <a14:cameraTool cellRange="データ!$E$22:$I$35" spid="_x0000_s5228"/>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xmlns="" id="{00000000-0008-0000-0000-00007B000000}"/>
                </a:ext>
              </a:extLst>
            </xdr:cNvPr>
            <xdr:cNvPicPr>
              <a:picLocks noChangeAspect="1" noChangeArrowheads="1"/>
              <a:extLst>
                <a:ext uri="{84589F7E-364E-4C9E-8A38-B11213B215E9}">
                  <a14:cameraTool cellRange="データ!$E$22:$I$35" spid="_x0000_s5229"/>
                </a:ext>
              </a:extLst>
            </xdr:cNvPicPr>
          </xdr:nvPicPr>
          <xdr:blipFill>
            <a:blip xmlns:r="http://schemas.openxmlformats.org/officeDocument/2006/relationships" r:embed="rId47"/>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xmlns="" id="{00000000-0008-0000-0000-00007F000000}"/>
                </a:ext>
              </a:extLst>
            </xdr:cNvPr>
            <xdr:cNvPicPr>
              <a:picLocks noChangeAspect="1" noChangeArrowheads="1"/>
              <a:extLst>
                <a:ext uri="{84589F7E-364E-4C9E-8A38-B11213B215E9}">
                  <a14:cameraTool cellRange="データ!$E$22:$I$35" spid="_x0000_s5230"/>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xmlns="" id="{00000000-0008-0000-0000-000085000000}"/>
                </a:ext>
              </a:extLst>
            </xdr:cNvPr>
            <xdr:cNvPicPr>
              <a:picLocks noChangeAspect="1" noChangeArrowheads="1"/>
              <a:extLst>
                <a:ext uri="{84589F7E-364E-4C9E-8A38-B11213B215E9}">
                  <a14:cameraTool cellRange="データ!$L$37:$P$50" spid="_x0000_s5231"/>
                </a:ext>
              </a:extLst>
            </xdr:cNvPicPr>
          </xdr:nvPicPr>
          <xdr:blipFill>
            <a:blip xmlns:r="http://schemas.openxmlformats.org/officeDocument/2006/relationships" r:embed="rId48"/>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xmlns="" id="{00000000-0008-0000-0000-000086000000}"/>
                </a:ext>
              </a:extLst>
            </xdr:cNvPr>
            <xdr:cNvPicPr>
              <a:picLocks noChangeAspect="1" noChangeArrowheads="1"/>
              <a:extLst>
                <a:ext uri="{84589F7E-364E-4C9E-8A38-B11213B215E9}">
                  <a14:cameraTool cellRange="データ!$L$37:$P$50" spid="_x0000_s5232"/>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U1" zoomScale="60" zoomScaleNormal="60" workbookViewId="0">
      <selection activeCell="AS104" sqref="AS104"/>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京都府　京丹後市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8</v>
      </c>
      <c r="T3" s="132"/>
      <c r="U3" s="132"/>
      <c r="V3" s="132"/>
      <c r="W3" s="132"/>
      <c r="X3" s="132"/>
      <c r="Y3" s="132"/>
      <c r="Z3" s="132"/>
      <c r="AA3" s="132"/>
      <c r="AB3" s="132"/>
      <c r="AC3" s="132"/>
      <c r="AD3" s="132"/>
      <c r="AE3" s="132"/>
      <c r="AF3" s="132"/>
      <c r="AG3" s="132"/>
      <c r="AH3" s="133"/>
      <c r="AI3" s="1"/>
      <c r="AJ3" s="1"/>
      <c r="AK3" s="118" t="s">
        <v>259</v>
      </c>
      <c r="AL3" s="119"/>
      <c r="AM3" s="119"/>
      <c r="AN3" s="119"/>
      <c r="AO3" s="119"/>
      <c r="AP3" s="119"/>
      <c r="AQ3" s="120"/>
    </row>
    <row r="4" spans="1:43" ht="23.1" customHeight="1" x14ac:dyDescent="0.15">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t="str">
        <f>データ!M6</f>
        <v>-</v>
      </c>
      <c r="C5" s="141"/>
      <c r="D5" s="141"/>
      <c r="E5" s="141"/>
      <c r="F5" s="142" t="str">
        <f>データ!N6</f>
        <v>-</v>
      </c>
      <c r="G5" s="142"/>
      <c r="H5" s="142"/>
      <c r="I5" s="142"/>
      <c r="J5" s="142" t="str">
        <f>データ!O6</f>
        <v>-</v>
      </c>
      <c r="K5" s="142"/>
      <c r="L5" s="142"/>
      <c r="M5" s="142"/>
      <c r="N5" s="142">
        <f>データ!P6</f>
        <v>4</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128</v>
      </c>
      <c r="G7" s="146"/>
      <c r="H7" s="146"/>
      <c r="I7" s="146"/>
      <c r="J7" s="147" t="s">
        <v>128</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130</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20</v>
      </c>
      <c r="C11" s="113"/>
      <c r="D11" s="113"/>
      <c r="E11" s="113"/>
      <c r="F11" s="158">
        <f>データ!B10</f>
        <v>41640</v>
      </c>
      <c r="G11" s="159"/>
      <c r="H11" s="158">
        <f>データ!C10</f>
        <v>42005</v>
      </c>
      <c r="I11" s="159"/>
      <c r="J11" s="158">
        <f>データ!D10</f>
        <v>42370</v>
      </c>
      <c r="K11" s="159"/>
      <c r="L11" s="158">
        <f>データ!E10</f>
        <v>42736</v>
      </c>
      <c r="M11" s="159"/>
      <c r="N11" s="158">
        <f>データ!F10</f>
        <v>43101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21</v>
      </c>
      <c r="C12" s="125"/>
      <c r="D12" s="125"/>
      <c r="E12" s="125"/>
      <c r="F12" s="161" t="str">
        <f>データ!W6</f>
        <v>-</v>
      </c>
      <c r="G12" s="162"/>
      <c r="H12" s="161" t="str">
        <f>データ!X6</f>
        <v>-</v>
      </c>
      <c r="I12" s="162"/>
      <c r="J12" s="161" t="str">
        <f>データ!Y6</f>
        <v>-</v>
      </c>
      <c r="K12" s="162"/>
      <c r="L12" s="161" t="str">
        <f>データ!Z6</f>
        <v>-</v>
      </c>
      <c r="M12" s="162"/>
      <c r="N12" s="150" t="str">
        <f>データ!AA6</f>
        <v>-</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23</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24</v>
      </c>
      <c r="C15" s="169"/>
      <c r="D15" s="169"/>
      <c r="E15" s="170"/>
      <c r="F15" s="171">
        <f>データ!AL6</f>
        <v>702</v>
      </c>
      <c r="G15" s="171"/>
      <c r="H15" s="171">
        <f>データ!AM6</f>
        <v>1128</v>
      </c>
      <c r="I15" s="171"/>
      <c r="J15" s="171">
        <f>データ!AN6</f>
        <v>1172</v>
      </c>
      <c r="K15" s="171"/>
      <c r="L15" s="171">
        <f>データ!AO6</f>
        <v>1226</v>
      </c>
      <c r="M15" s="171"/>
      <c r="N15" s="172">
        <f>データ!AP6</f>
        <v>1180</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25</v>
      </c>
      <c r="C16" s="175"/>
      <c r="D16" s="175"/>
      <c r="E16" s="176"/>
      <c r="F16" s="177">
        <f>データ!AQ6</f>
        <v>702</v>
      </c>
      <c r="G16" s="177"/>
      <c r="H16" s="177">
        <f>データ!AR6</f>
        <v>1128</v>
      </c>
      <c r="I16" s="177"/>
      <c r="J16" s="177">
        <f>データ!AS6</f>
        <v>1172</v>
      </c>
      <c r="K16" s="177"/>
      <c r="L16" s="177">
        <f>データ!AT6</f>
        <v>1226</v>
      </c>
      <c r="M16" s="177"/>
      <c r="N16" s="166">
        <f>データ!AU6</f>
        <v>1180</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28</v>
      </c>
      <c r="C19" s="175"/>
      <c r="D19" s="175"/>
      <c r="E19" s="176"/>
      <c r="F19" s="180" t="str">
        <f>データ!AV6</f>
        <v>-</v>
      </c>
      <c r="G19" s="180"/>
      <c r="H19" s="180"/>
      <c r="I19" s="180">
        <f>データ!AW6</f>
        <v>42123</v>
      </c>
      <c r="J19" s="180"/>
      <c r="K19" s="180"/>
      <c r="L19" s="180">
        <f>データ!AX6</f>
        <v>42123</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5" customHeight="1" x14ac:dyDescent="0.15">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31</v>
      </c>
      <c r="AL39" s="183"/>
      <c r="AM39" s="183"/>
      <c r="AN39" s="183"/>
      <c r="AO39" s="183"/>
      <c r="AP39" s="183"/>
      <c r="AQ39" s="184"/>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260</v>
      </c>
      <c r="AL40" s="119"/>
      <c r="AM40" s="119"/>
      <c r="AN40" s="119"/>
      <c r="AO40" s="119"/>
      <c r="AP40" s="119"/>
      <c r="AQ40" s="120"/>
    </row>
    <row r="41" spans="1:43" ht="29.45" customHeight="1" x14ac:dyDescent="0.15">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x14ac:dyDescent="0.15">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34</v>
      </c>
      <c r="AL97" s="183"/>
      <c r="AM97" s="183"/>
      <c r="AN97" s="183"/>
      <c r="AO97" s="183"/>
      <c r="AP97" s="183"/>
      <c r="AQ97" s="184"/>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261</v>
      </c>
      <c r="AL99" s="191"/>
      <c r="AM99" s="191"/>
      <c r="AN99" s="191"/>
      <c r="AO99" s="191"/>
      <c r="AP99" s="191"/>
      <c r="AQ99" s="192"/>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RqBZH/Qmn5z+4PVVLY+SNSQP8JOhWE+h2ko+Gfi+CDWdZgIirXiTjOG9Pe/SUT+qh/S4vSi1Tjn4WNeiZzIoQ==" saltValue="0yLRF2nI3PpyiJjO2u4s/A=="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9" scale="2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x14ac:dyDescent="0.15">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x14ac:dyDescent="0.15">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40.5" x14ac:dyDescent="0.15">
      <c r="A6" s="49" t="s">
        <v>115</v>
      </c>
      <c r="B6" s="67" t="str">
        <f>B7</f>
        <v>2018</v>
      </c>
      <c r="C6" s="67" t="str">
        <f t="shared" ref="C6:AX6" si="6">C7</f>
        <v>262129</v>
      </c>
      <c r="D6" s="67" t="str">
        <f t="shared" si="6"/>
        <v>47</v>
      </c>
      <c r="E6" s="67" t="str">
        <f t="shared" si="6"/>
        <v>04</v>
      </c>
      <c r="F6" s="67" t="str">
        <f t="shared" si="6"/>
        <v>0</v>
      </c>
      <c r="G6" s="67" t="str">
        <f t="shared" si="6"/>
        <v>000</v>
      </c>
      <c r="H6" s="67" t="str">
        <f t="shared" si="6"/>
        <v>京都府　京丹後市</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4</v>
      </c>
      <c r="Q6" s="69" t="str">
        <f t="shared" si="6"/>
        <v>-</v>
      </c>
      <c r="R6" s="70" t="str">
        <f>R7</f>
        <v>令和16年3月22日　大宮サイト</v>
      </c>
      <c r="S6" s="71" t="str">
        <f t="shared" si="6"/>
        <v>令和16年3月22日　大宮サイト</v>
      </c>
      <c r="T6" s="67" t="str">
        <f t="shared" si="6"/>
        <v>無</v>
      </c>
      <c r="U6" s="71" t="str">
        <f t="shared" si="6"/>
        <v>関西電力株式会社</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702</v>
      </c>
      <c r="AM6" s="69">
        <f t="shared" si="6"/>
        <v>1128</v>
      </c>
      <c r="AN6" s="69">
        <f t="shared" si="6"/>
        <v>1172</v>
      </c>
      <c r="AO6" s="69">
        <f t="shared" si="6"/>
        <v>1226</v>
      </c>
      <c r="AP6" s="69">
        <f t="shared" si="6"/>
        <v>1180</v>
      </c>
      <c r="AQ6" s="69">
        <f t="shared" si="6"/>
        <v>702</v>
      </c>
      <c r="AR6" s="69">
        <f t="shared" si="6"/>
        <v>1128</v>
      </c>
      <c r="AS6" s="69">
        <f t="shared" si="6"/>
        <v>1172</v>
      </c>
      <c r="AT6" s="69">
        <f t="shared" si="6"/>
        <v>1226</v>
      </c>
      <c r="AU6" s="69">
        <f t="shared" si="6"/>
        <v>1180</v>
      </c>
      <c r="AV6" s="69" t="str">
        <f t="shared" si="6"/>
        <v>-</v>
      </c>
      <c r="AW6" s="69">
        <f t="shared" si="6"/>
        <v>42123</v>
      </c>
      <c r="AX6" s="69">
        <f t="shared" si="6"/>
        <v>42123</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40.5" x14ac:dyDescent="0.15">
      <c r="A7" s="49"/>
      <c r="B7" s="77" t="s">
        <v>116</v>
      </c>
      <c r="C7" s="77" t="s">
        <v>117</v>
      </c>
      <c r="D7" s="77" t="s">
        <v>118</v>
      </c>
      <c r="E7" s="77" t="s">
        <v>119</v>
      </c>
      <c r="F7" s="77" t="s">
        <v>120</v>
      </c>
      <c r="G7" s="77" t="s">
        <v>121</v>
      </c>
      <c r="H7" s="77" t="s">
        <v>122</v>
      </c>
      <c r="I7" s="77" t="s">
        <v>123</v>
      </c>
      <c r="J7" s="77" t="s">
        <v>124</v>
      </c>
      <c r="K7" s="77" t="s">
        <v>125</v>
      </c>
      <c r="L7" s="78" t="s">
        <v>126</v>
      </c>
      <c r="M7" s="79" t="s">
        <v>127</v>
      </c>
      <c r="N7" s="79" t="s">
        <v>127</v>
      </c>
      <c r="O7" s="80" t="s">
        <v>127</v>
      </c>
      <c r="P7" s="80">
        <v>4</v>
      </c>
      <c r="Q7" s="80" t="s">
        <v>127</v>
      </c>
      <c r="R7" s="81" t="s">
        <v>128</v>
      </c>
      <c r="S7" s="81" t="s">
        <v>128</v>
      </c>
      <c r="T7" s="82" t="s">
        <v>129</v>
      </c>
      <c r="U7" s="81" t="s">
        <v>130</v>
      </c>
      <c r="V7" s="78" t="s">
        <v>127</v>
      </c>
      <c r="W7" s="80" t="s">
        <v>127</v>
      </c>
      <c r="X7" s="80" t="s">
        <v>127</v>
      </c>
      <c r="Y7" s="80" t="s">
        <v>127</v>
      </c>
      <c r="Z7" s="80" t="s">
        <v>127</v>
      </c>
      <c r="AA7" s="80" t="s">
        <v>127</v>
      </c>
      <c r="AB7" s="80" t="s">
        <v>127</v>
      </c>
      <c r="AC7" s="80" t="s">
        <v>127</v>
      </c>
      <c r="AD7" s="80" t="s">
        <v>127</v>
      </c>
      <c r="AE7" s="80" t="s">
        <v>127</v>
      </c>
      <c r="AF7" s="80" t="s">
        <v>127</v>
      </c>
      <c r="AG7" s="80" t="s">
        <v>127</v>
      </c>
      <c r="AH7" s="80" t="s">
        <v>127</v>
      </c>
      <c r="AI7" s="80" t="s">
        <v>127</v>
      </c>
      <c r="AJ7" s="80" t="s">
        <v>127</v>
      </c>
      <c r="AK7" s="80" t="s">
        <v>127</v>
      </c>
      <c r="AL7" s="80">
        <v>702</v>
      </c>
      <c r="AM7" s="80">
        <v>1128</v>
      </c>
      <c r="AN7" s="80">
        <v>1172</v>
      </c>
      <c r="AO7" s="80">
        <v>1226</v>
      </c>
      <c r="AP7" s="80">
        <v>1180</v>
      </c>
      <c r="AQ7" s="80">
        <v>702</v>
      </c>
      <c r="AR7" s="80">
        <v>1128</v>
      </c>
      <c r="AS7" s="80">
        <v>1172</v>
      </c>
      <c r="AT7" s="80">
        <v>1226</v>
      </c>
      <c r="AU7" s="80">
        <v>1180</v>
      </c>
      <c r="AV7" s="80" t="s">
        <v>127</v>
      </c>
      <c r="AW7" s="80">
        <v>42123</v>
      </c>
      <c r="AX7" s="80">
        <v>42123</v>
      </c>
      <c r="AY7" s="83">
        <v>520.79999999999995</v>
      </c>
      <c r="AZ7" s="83">
        <v>343.8</v>
      </c>
      <c r="BA7" s="83">
        <v>527.5</v>
      </c>
      <c r="BB7" s="83">
        <v>128.19999999999999</v>
      </c>
      <c r="BC7" s="83">
        <v>112.1</v>
      </c>
      <c r="BD7" s="83">
        <v>124.4</v>
      </c>
      <c r="BE7" s="83">
        <v>118.8</v>
      </c>
      <c r="BF7" s="83">
        <v>88.8</v>
      </c>
      <c r="BG7" s="83">
        <v>121.3</v>
      </c>
      <c r="BH7" s="83">
        <v>123.2</v>
      </c>
      <c r="BI7" s="83">
        <v>100</v>
      </c>
      <c r="BJ7" s="83">
        <v>987.5</v>
      </c>
      <c r="BK7" s="83">
        <v>1656.8</v>
      </c>
      <c r="BL7" s="83">
        <v>1498.2</v>
      </c>
      <c r="BM7" s="83">
        <v>1511.9</v>
      </c>
      <c r="BN7" s="83">
        <v>551.79999999999995</v>
      </c>
      <c r="BO7" s="83">
        <v>324.60000000000002</v>
      </c>
      <c r="BP7" s="83">
        <v>255.4</v>
      </c>
      <c r="BQ7" s="83">
        <v>269.8</v>
      </c>
      <c r="BR7" s="83">
        <v>247.9</v>
      </c>
      <c r="BS7" s="83">
        <v>240.1</v>
      </c>
      <c r="BT7" s="83">
        <v>100</v>
      </c>
      <c r="BU7" s="83" t="s">
        <v>127</v>
      </c>
      <c r="BV7" s="83" t="s">
        <v>127</v>
      </c>
      <c r="BW7" s="83" t="s">
        <v>127</v>
      </c>
      <c r="BX7" s="83" t="s">
        <v>127</v>
      </c>
      <c r="BY7" s="83" t="s">
        <v>127</v>
      </c>
      <c r="BZ7" s="83" t="s">
        <v>127</v>
      </c>
      <c r="CA7" s="83" t="s">
        <v>127</v>
      </c>
      <c r="CB7" s="83" t="s">
        <v>127</v>
      </c>
      <c r="CC7" s="83" t="s">
        <v>127</v>
      </c>
      <c r="CD7" s="83" t="s">
        <v>127</v>
      </c>
      <c r="CE7" s="83" t="s">
        <v>127</v>
      </c>
      <c r="CF7" s="83">
        <v>11931.6</v>
      </c>
      <c r="CG7" s="83">
        <v>11310.3</v>
      </c>
      <c r="CH7" s="83">
        <v>7536.7</v>
      </c>
      <c r="CI7" s="83">
        <v>30049.8</v>
      </c>
      <c r="CJ7" s="83">
        <v>34423.699999999997</v>
      </c>
      <c r="CK7" s="83">
        <v>17642.5</v>
      </c>
      <c r="CL7" s="83">
        <v>18815.8</v>
      </c>
      <c r="CM7" s="83">
        <v>22847.9</v>
      </c>
      <c r="CN7" s="83">
        <v>19199</v>
      </c>
      <c r="CO7" s="83">
        <v>19830.400000000001</v>
      </c>
      <c r="CP7" s="80">
        <v>37527</v>
      </c>
      <c r="CQ7" s="80">
        <v>33856</v>
      </c>
      <c r="CR7" s="80">
        <v>40545</v>
      </c>
      <c r="CS7" s="80">
        <v>36426</v>
      </c>
      <c r="CT7" s="80">
        <v>30931</v>
      </c>
      <c r="CU7" s="80">
        <v>58539</v>
      </c>
      <c r="CV7" s="80">
        <v>37685</v>
      </c>
      <c r="CW7" s="80">
        <v>2390</v>
      </c>
      <c r="CX7" s="80">
        <v>32739</v>
      </c>
      <c r="CY7" s="80">
        <v>34140</v>
      </c>
      <c r="CZ7" s="80">
        <v>1089</v>
      </c>
      <c r="DA7" s="83">
        <v>8.1</v>
      </c>
      <c r="DB7" s="83">
        <v>11.8</v>
      </c>
      <c r="DC7" s="83">
        <v>12.3</v>
      </c>
      <c r="DD7" s="83">
        <v>12.8</v>
      </c>
      <c r="DE7" s="83">
        <v>12.4</v>
      </c>
      <c r="DF7" s="83">
        <v>33.9</v>
      </c>
      <c r="DG7" s="83">
        <v>31</v>
      </c>
      <c r="DH7" s="83">
        <v>34.700000000000003</v>
      </c>
      <c r="DI7" s="83">
        <v>30</v>
      </c>
      <c r="DJ7" s="83">
        <v>30.2</v>
      </c>
      <c r="DK7" s="83">
        <v>5.4</v>
      </c>
      <c r="DL7" s="83">
        <v>1.3</v>
      </c>
      <c r="DM7" s="83">
        <v>0</v>
      </c>
      <c r="DN7" s="83">
        <v>0</v>
      </c>
      <c r="DO7" s="83">
        <v>0</v>
      </c>
      <c r="DP7" s="83">
        <v>14.6</v>
      </c>
      <c r="DQ7" s="83">
        <v>17.5</v>
      </c>
      <c r="DR7" s="83">
        <v>14.4</v>
      </c>
      <c r="DS7" s="83">
        <v>11.8</v>
      </c>
      <c r="DT7" s="83">
        <v>14.2</v>
      </c>
      <c r="DU7" s="83">
        <v>1256.5999999999999</v>
      </c>
      <c r="DV7" s="83">
        <v>895.7</v>
      </c>
      <c r="DW7" s="83">
        <v>869.3</v>
      </c>
      <c r="DX7" s="83">
        <v>782.6</v>
      </c>
      <c r="DY7" s="83">
        <v>760.7</v>
      </c>
      <c r="DZ7" s="83">
        <v>109.9</v>
      </c>
      <c r="EA7" s="83">
        <v>107.3</v>
      </c>
      <c r="EB7" s="83">
        <v>104.1</v>
      </c>
      <c r="EC7" s="83">
        <v>136</v>
      </c>
      <c r="ED7" s="83">
        <v>133.5</v>
      </c>
      <c r="EE7" s="83" t="s">
        <v>127</v>
      </c>
      <c r="EF7" s="83" t="s">
        <v>127</v>
      </c>
      <c r="EG7" s="83" t="s">
        <v>127</v>
      </c>
      <c r="EH7" s="83" t="s">
        <v>127</v>
      </c>
      <c r="EI7" s="83" t="s">
        <v>127</v>
      </c>
      <c r="EJ7" s="83" t="s">
        <v>127</v>
      </c>
      <c r="EK7" s="83" t="s">
        <v>127</v>
      </c>
      <c r="EL7" s="83" t="s">
        <v>127</v>
      </c>
      <c r="EM7" s="83" t="s">
        <v>127</v>
      </c>
      <c r="EN7" s="83" t="s">
        <v>127</v>
      </c>
      <c r="EO7" s="83">
        <v>100</v>
      </c>
      <c r="EP7" s="83">
        <v>100</v>
      </c>
      <c r="EQ7" s="83">
        <v>100</v>
      </c>
      <c r="ER7" s="83">
        <v>100</v>
      </c>
      <c r="ES7" s="83">
        <v>100</v>
      </c>
      <c r="ET7" s="83">
        <v>72.5</v>
      </c>
      <c r="EU7" s="83">
        <v>75.599999999999994</v>
      </c>
      <c r="EV7" s="83">
        <v>78.8</v>
      </c>
      <c r="EW7" s="83">
        <v>87.3</v>
      </c>
      <c r="EX7" s="83">
        <v>82.1</v>
      </c>
      <c r="EY7" s="80" t="s">
        <v>127</v>
      </c>
      <c r="EZ7" s="83" t="s">
        <v>127</v>
      </c>
      <c r="FA7" s="83" t="s">
        <v>127</v>
      </c>
      <c r="FB7" s="83" t="s">
        <v>127</v>
      </c>
      <c r="FC7" s="83" t="s">
        <v>127</v>
      </c>
      <c r="FD7" s="83" t="s">
        <v>127</v>
      </c>
      <c r="FE7" s="83">
        <v>56.1</v>
      </c>
      <c r="FF7" s="83">
        <v>61.8</v>
      </c>
      <c r="FG7" s="83">
        <v>61.6</v>
      </c>
      <c r="FH7" s="83">
        <v>57.7</v>
      </c>
      <c r="FI7" s="83">
        <v>57.6</v>
      </c>
      <c r="FJ7" s="83" t="s">
        <v>127</v>
      </c>
      <c r="FK7" s="83" t="s">
        <v>127</v>
      </c>
      <c r="FL7" s="83" t="s">
        <v>127</v>
      </c>
      <c r="FM7" s="83" t="s">
        <v>127</v>
      </c>
      <c r="FN7" s="83" t="s">
        <v>127</v>
      </c>
      <c r="FO7" s="83">
        <v>16.7</v>
      </c>
      <c r="FP7" s="83">
        <v>8.6999999999999993</v>
      </c>
      <c r="FQ7" s="83">
        <v>6.4</v>
      </c>
      <c r="FR7" s="83">
        <v>5.4</v>
      </c>
      <c r="FS7" s="83">
        <v>8.6999999999999993</v>
      </c>
      <c r="FT7" s="83" t="s">
        <v>127</v>
      </c>
      <c r="FU7" s="83" t="s">
        <v>127</v>
      </c>
      <c r="FV7" s="83" t="s">
        <v>127</v>
      </c>
      <c r="FW7" s="83" t="s">
        <v>127</v>
      </c>
      <c r="FX7" s="83" t="s">
        <v>127</v>
      </c>
      <c r="FY7" s="83">
        <v>333.7</v>
      </c>
      <c r="FZ7" s="83">
        <v>351.4</v>
      </c>
      <c r="GA7" s="83">
        <v>390.3</v>
      </c>
      <c r="GB7" s="83">
        <v>394.9</v>
      </c>
      <c r="GC7" s="83">
        <v>375</v>
      </c>
      <c r="GD7" s="83" t="s">
        <v>127</v>
      </c>
      <c r="GE7" s="83" t="s">
        <v>127</v>
      </c>
      <c r="GF7" s="83" t="s">
        <v>127</v>
      </c>
      <c r="GG7" s="83" t="s">
        <v>127</v>
      </c>
      <c r="GH7" s="83" t="s">
        <v>127</v>
      </c>
      <c r="GI7" s="83" t="s">
        <v>127</v>
      </c>
      <c r="GJ7" s="83" t="s">
        <v>127</v>
      </c>
      <c r="GK7" s="83" t="s">
        <v>127</v>
      </c>
      <c r="GL7" s="83" t="s">
        <v>127</v>
      </c>
      <c r="GM7" s="83" t="s">
        <v>127</v>
      </c>
      <c r="GN7" s="83" t="s">
        <v>127</v>
      </c>
      <c r="GO7" s="83" t="s">
        <v>127</v>
      </c>
      <c r="GP7" s="83" t="s">
        <v>127</v>
      </c>
      <c r="GQ7" s="83" t="s">
        <v>127</v>
      </c>
      <c r="GR7" s="83" t="s">
        <v>127</v>
      </c>
      <c r="GS7" s="83">
        <v>58.4</v>
      </c>
      <c r="GT7" s="83">
        <v>80.599999999999994</v>
      </c>
      <c r="GU7" s="83">
        <v>85.6</v>
      </c>
      <c r="GV7" s="83">
        <v>92</v>
      </c>
      <c r="GW7" s="83">
        <v>94.7</v>
      </c>
      <c r="GX7" s="80" t="s">
        <v>127</v>
      </c>
      <c r="GY7" s="83" t="s">
        <v>127</v>
      </c>
      <c r="GZ7" s="83" t="s">
        <v>127</v>
      </c>
      <c r="HA7" s="83" t="s">
        <v>127</v>
      </c>
      <c r="HB7" s="83" t="s">
        <v>127</v>
      </c>
      <c r="HC7" s="83" t="s">
        <v>127</v>
      </c>
      <c r="HD7" s="83">
        <v>47.4</v>
      </c>
      <c r="HE7" s="83">
        <v>46.6</v>
      </c>
      <c r="HF7" s="83">
        <v>53.1</v>
      </c>
      <c r="HG7" s="83">
        <v>63.3</v>
      </c>
      <c r="HH7" s="83">
        <v>65.099999999999994</v>
      </c>
      <c r="HI7" s="83" t="s">
        <v>127</v>
      </c>
      <c r="HJ7" s="83" t="s">
        <v>127</v>
      </c>
      <c r="HK7" s="83" t="s">
        <v>127</v>
      </c>
      <c r="HL7" s="83" t="s">
        <v>127</v>
      </c>
      <c r="HM7" s="83" t="s">
        <v>127</v>
      </c>
      <c r="HN7" s="83">
        <v>5.0999999999999996</v>
      </c>
      <c r="HO7" s="83">
        <v>14</v>
      </c>
      <c r="HP7" s="83">
        <v>8.9</v>
      </c>
      <c r="HQ7" s="83">
        <v>7.4</v>
      </c>
      <c r="HR7" s="83">
        <v>6.8</v>
      </c>
      <c r="HS7" s="83" t="s">
        <v>127</v>
      </c>
      <c r="HT7" s="83" t="s">
        <v>127</v>
      </c>
      <c r="HU7" s="83" t="s">
        <v>127</v>
      </c>
      <c r="HV7" s="83" t="s">
        <v>127</v>
      </c>
      <c r="HW7" s="83" t="s">
        <v>127</v>
      </c>
      <c r="HX7" s="83">
        <v>15.5</v>
      </c>
      <c r="HY7" s="83">
        <v>12.4</v>
      </c>
      <c r="HZ7" s="83">
        <v>0.5</v>
      </c>
      <c r="IA7" s="83">
        <v>21.4</v>
      </c>
      <c r="IB7" s="83">
        <v>35</v>
      </c>
      <c r="IC7" s="83" t="s">
        <v>127</v>
      </c>
      <c r="ID7" s="83" t="s">
        <v>127</v>
      </c>
      <c r="IE7" s="83" t="s">
        <v>127</v>
      </c>
      <c r="IF7" s="83" t="s">
        <v>127</v>
      </c>
      <c r="IG7" s="83" t="s">
        <v>127</v>
      </c>
      <c r="IH7" s="83" t="s">
        <v>127</v>
      </c>
      <c r="II7" s="83" t="s">
        <v>127</v>
      </c>
      <c r="IJ7" s="83" t="s">
        <v>127</v>
      </c>
      <c r="IK7" s="83" t="s">
        <v>127</v>
      </c>
      <c r="IL7" s="83" t="s">
        <v>127</v>
      </c>
      <c r="IM7" s="83" t="s">
        <v>127</v>
      </c>
      <c r="IN7" s="83" t="s">
        <v>127</v>
      </c>
      <c r="IO7" s="83" t="s">
        <v>127</v>
      </c>
      <c r="IP7" s="83" t="s">
        <v>127</v>
      </c>
      <c r="IQ7" s="83" t="s">
        <v>127</v>
      </c>
      <c r="IR7" s="83">
        <v>48.2</v>
      </c>
      <c r="IS7" s="83">
        <v>50.8</v>
      </c>
      <c r="IT7" s="83">
        <v>47.7</v>
      </c>
      <c r="IU7" s="83">
        <v>46.5</v>
      </c>
      <c r="IV7" s="83">
        <v>27.1</v>
      </c>
      <c r="IW7" s="80" t="s">
        <v>127</v>
      </c>
      <c r="IX7" s="83" t="s">
        <v>127</v>
      </c>
      <c r="IY7" s="83" t="s">
        <v>127</v>
      </c>
      <c r="IZ7" s="83" t="s">
        <v>127</v>
      </c>
      <c r="JA7" s="83" t="s">
        <v>127</v>
      </c>
      <c r="JB7" s="83" t="s">
        <v>127</v>
      </c>
      <c r="JC7" s="83">
        <v>18.5</v>
      </c>
      <c r="JD7" s="83">
        <v>16.100000000000001</v>
      </c>
      <c r="JE7" s="83">
        <v>19.600000000000001</v>
      </c>
      <c r="JF7" s="83">
        <v>17.899999999999999</v>
      </c>
      <c r="JG7" s="83">
        <v>16.399999999999999</v>
      </c>
      <c r="JH7" s="83" t="s">
        <v>127</v>
      </c>
      <c r="JI7" s="83" t="s">
        <v>127</v>
      </c>
      <c r="JJ7" s="83" t="s">
        <v>127</v>
      </c>
      <c r="JK7" s="83" t="s">
        <v>127</v>
      </c>
      <c r="JL7" s="83" t="s">
        <v>127</v>
      </c>
      <c r="JM7" s="83">
        <v>46.6</v>
      </c>
      <c r="JN7" s="83">
        <v>48.3</v>
      </c>
      <c r="JO7" s="83">
        <v>48.2</v>
      </c>
      <c r="JP7" s="83">
        <v>34.5</v>
      </c>
      <c r="JQ7" s="83">
        <v>45.8</v>
      </c>
      <c r="JR7" s="83" t="s">
        <v>127</v>
      </c>
      <c r="JS7" s="83" t="s">
        <v>127</v>
      </c>
      <c r="JT7" s="83" t="s">
        <v>127</v>
      </c>
      <c r="JU7" s="83" t="s">
        <v>127</v>
      </c>
      <c r="JV7" s="83" t="s">
        <v>127</v>
      </c>
      <c r="JW7" s="83">
        <v>146.19999999999999</v>
      </c>
      <c r="JX7" s="83">
        <v>137.1</v>
      </c>
      <c r="JY7" s="83">
        <v>83.3</v>
      </c>
      <c r="JZ7" s="83">
        <v>61.6</v>
      </c>
      <c r="KA7" s="83">
        <v>64.400000000000006</v>
      </c>
      <c r="KB7" s="83" t="s">
        <v>127</v>
      </c>
      <c r="KC7" s="83" t="s">
        <v>127</v>
      </c>
      <c r="KD7" s="83" t="s">
        <v>127</v>
      </c>
      <c r="KE7" s="83" t="s">
        <v>127</v>
      </c>
      <c r="KF7" s="83" t="s">
        <v>127</v>
      </c>
      <c r="KG7" s="83" t="s">
        <v>127</v>
      </c>
      <c r="KH7" s="83" t="s">
        <v>127</v>
      </c>
      <c r="KI7" s="83" t="s">
        <v>127</v>
      </c>
      <c r="KJ7" s="83" t="s">
        <v>127</v>
      </c>
      <c r="KK7" s="83" t="s">
        <v>127</v>
      </c>
      <c r="KL7" s="83" t="s">
        <v>127</v>
      </c>
      <c r="KM7" s="83" t="s">
        <v>127</v>
      </c>
      <c r="KN7" s="83" t="s">
        <v>127</v>
      </c>
      <c r="KO7" s="83" t="s">
        <v>127</v>
      </c>
      <c r="KP7" s="83" t="s">
        <v>127</v>
      </c>
      <c r="KQ7" s="83">
        <v>98.4</v>
      </c>
      <c r="KR7" s="83">
        <v>98.4</v>
      </c>
      <c r="KS7" s="83">
        <v>99.1</v>
      </c>
      <c r="KT7" s="83">
        <v>98.8</v>
      </c>
      <c r="KU7" s="83">
        <v>94.9</v>
      </c>
      <c r="KV7" s="80">
        <v>1089</v>
      </c>
      <c r="KW7" s="83">
        <v>8.1</v>
      </c>
      <c r="KX7" s="83">
        <v>11.8</v>
      </c>
      <c r="KY7" s="83">
        <v>12.3</v>
      </c>
      <c r="KZ7" s="83">
        <v>12.8</v>
      </c>
      <c r="LA7" s="83">
        <v>12.4</v>
      </c>
      <c r="LB7" s="83">
        <v>13.7</v>
      </c>
      <c r="LC7" s="83">
        <v>12</v>
      </c>
      <c r="LD7" s="83">
        <v>14.5</v>
      </c>
      <c r="LE7" s="83">
        <v>14.9</v>
      </c>
      <c r="LF7" s="83">
        <v>15.2</v>
      </c>
      <c r="LG7" s="83">
        <v>5.4</v>
      </c>
      <c r="LH7" s="83">
        <v>1.3</v>
      </c>
      <c r="LI7" s="83">
        <v>0</v>
      </c>
      <c r="LJ7" s="83">
        <v>0</v>
      </c>
      <c r="LK7" s="83">
        <v>0</v>
      </c>
      <c r="LL7" s="83">
        <v>2.5</v>
      </c>
      <c r="LM7" s="83">
        <v>0.3</v>
      </c>
      <c r="LN7" s="83">
        <v>0.3</v>
      </c>
      <c r="LO7" s="83">
        <v>0.3</v>
      </c>
      <c r="LP7" s="83">
        <v>0.7</v>
      </c>
      <c r="LQ7" s="83">
        <v>1256.5999999999999</v>
      </c>
      <c r="LR7" s="83">
        <v>895.7</v>
      </c>
      <c r="LS7" s="83">
        <v>869.3</v>
      </c>
      <c r="LT7" s="83">
        <v>782.6</v>
      </c>
      <c r="LU7" s="83">
        <v>760.7</v>
      </c>
      <c r="LV7" s="83">
        <v>259</v>
      </c>
      <c r="LW7" s="83">
        <v>197.2</v>
      </c>
      <c r="LX7" s="83">
        <v>181.3</v>
      </c>
      <c r="LY7" s="83">
        <v>164.9</v>
      </c>
      <c r="LZ7" s="83">
        <v>146.19999999999999</v>
      </c>
      <c r="MA7" s="83" t="s">
        <v>127</v>
      </c>
      <c r="MB7" s="83" t="s">
        <v>127</v>
      </c>
      <c r="MC7" s="83" t="s">
        <v>127</v>
      </c>
      <c r="MD7" s="83" t="s">
        <v>127</v>
      </c>
      <c r="ME7" s="83" t="s">
        <v>127</v>
      </c>
      <c r="MF7" s="83" t="s">
        <v>127</v>
      </c>
      <c r="MG7" s="83" t="s">
        <v>127</v>
      </c>
      <c r="MH7" s="83" t="s">
        <v>127</v>
      </c>
      <c r="MI7" s="83" t="s">
        <v>127</v>
      </c>
      <c r="MJ7" s="83" t="s">
        <v>127</v>
      </c>
      <c r="MK7" s="83">
        <v>100</v>
      </c>
      <c r="ML7" s="83">
        <v>100</v>
      </c>
      <c r="MM7" s="83">
        <v>100</v>
      </c>
      <c r="MN7" s="83">
        <v>100</v>
      </c>
      <c r="MO7" s="83">
        <v>100</v>
      </c>
      <c r="MP7" s="83">
        <v>100</v>
      </c>
      <c r="MQ7" s="83">
        <v>98.2</v>
      </c>
      <c r="MR7" s="83">
        <v>98.8</v>
      </c>
      <c r="MS7" s="83">
        <v>98.3</v>
      </c>
      <c r="MT7" s="83">
        <v>98.7</v>
      </c>
      <c r="MU7" s="83" t="s">
        <v>127</v>
      </c>
      <c r="MV7" s="83" t="s">
        <v>127</v>
      </c>
      <c r="MW7" s="83" t="s">
        <v>127</v>
      </c>
      <c r="MX7" s="83" t="s">
        <v>127</v>
      </c>
      <c r="MY7" s="83" t="s">
        <v>127</v>
      </c>
      <c r="MZ7" s="83" t="s">
        <v>127</v>
      </c>
      <c r="NA7" s="83" t="s">
        <v>127</v>
      </c>
      <c r="NB7" s="83" t="s">
        <v>127</v>
      </c>
      <c r="NC7" s="83" t="s">
        <v>127</v>
      </c>
      <c r="ND7" s="83" t="s">
        <v>127</v>
      </c>
      <c r="NE7" s="83" t="s">
        <v>127</v>
      </c>
      <c r="NF7" s="83" t="s">
        <v>127</v>
      </c>
      <c r="NG7" s="83">
        <v>2</v>
      </c>
      <c r="NH7" s="83">
        <v>4</v>
      </c>
      <c r="NI7" s="83">
        <v>4</v>
      </c>
      <c r="NJ7" s="83">
        <v>4</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131</v>
      </c>
      <c r="FB8" s="85"/>
      <c r="FC8" s="85"/>
      <c r="FD8" s="85"/>
      <c r="FE8" s="85"/>
      <c r="FF8" s="86"/>
      <c r="FG8" s="85"/>
      <c r="FH8" s="85"/>
      <c r="FI8" s="85" t="str">
        <f>FJ4</f>
        <v>修繕費比率（％）</v>
      </c>
      <c r="FJ8" s="85" t="b">
        <f>IF(SUM($M$6,$MU$7:$MX$7)=0,FALSE,TRUE)</f>
        <v>0</v>
      </c>
      <c r="FK8" s="87" t="s">
        <v>131</v>
      </c>
      <c r="FL8" s="85"/>
      <c r="FM8" s="85"/>
      <c r="FN8" s="85"/>
      <c r="FO8" s="85"/>
      <c r="FP8" s="85"/>
      <c r="FQ8" s="86"/>
      <c r="FR8" s="85"/>
      <c r="FS8" s="85" t="str">
        <f>FT4</f>
        <v>企業債残高対料金収入比率（％）</v>
      </c>
      <c r="FT8" s="85" t="b">
        <f>IF(SUM($M$6,$MU$7:$MX$7)=0,FALSE,TRUE)</f>
        <v>0</v>
      </c>
      <c r="FU8" s="87" t="s">
        <v>131</v>
      </c>
      <c r="FV8" s="85"/>
      <c r="FW8" s="85"/>
      <c r="FX8" s="85"/>
      <c r="FY8" s="85"/>
      <c r="FZ8" s="85"/>
      <c r="GA8" s="85"/>
      <c r="GB8" s="86"/>
      <c r="GC8" s="85" t="str">
        <f>GD4</f>
        <v>有形固定資産減価償却率（％）</v>
      </c>
      <c r="GD8" s="85" t="b">
        <v>0</v>
      </c>
      <c r="GE8" s="87" t="s">
        <v>132</v>
      </c>
      <c r="GF8" s="85"/>
      <c r="GG8" s="85"/>
      <c r="GH8" s="85"/>
      <c r="GI8" s="85"/>
      <c r="GJ8" s="85"/>
      <c r="GK8" s="85"/>
      <c r="GL8" s="85"/>
      <c r="GM8" s="85" t="str">
        <f>GN4</f>
        <v>FIT収入割合（％）</v>
      </c>
      <c r="GN8" s="85" t="b">
        <f>IF(SUM($M$6,$MU$7:$MX$7)=0,FALSE,TRUE)</f>
        <v>0</v>
      </c>
      <c r="GO8" s="87" t="s">
        <v>131</v>
      </c>
      <c r="GP8" s="85"/>
      <c r="GQ8" s="85"/>
      <c r="GR8" s="85"/>
      <c r="GS8" s="84"/>
      <c r="GT8" s="84"/>
      <c r="GU8" s="84"/>
      <c r="GV8" s="84"/>
      <c r="GW8" s="85" t="str">
        <f>GX5</f>
        <v>最大出力合計</v>
      </c>
      <c r="GX8" s="85" t="str">
        <f>GY4</f>
        <v>設備利用率（％）</v>
      </c>
      <c r="GY8" s="85" t="b">
        <f>IF(SUM($N$7,$MY$7:$NB$7)=0,FALSE,TRUE)</f>
        <v>0</v>
      </c>
      <c r="GZ8" s="87" t="s">
        <v>131</v>
      </c>
      <c r="HA8" s="85"/>
      <c r="HB8" s="85"/>
      <c r="HC8" s="85"/>
      <c r="HD8" s="85"/>
      <c r="HE8" s="86"/>
      <c r="HF8" s="85"/>
      <c r="HG8" s="85"/>
      <c r="HH8" s="85" t="str">
        <f>HI4</f>
        <v>修繕費比率（％）</v>
      </c>
      <c r="HI8" s="85" t="b">
        <f>IF(SUM($N$7,$MY$7:$NB$7)=0,FALSE,TRUE)</f>
        <v>0</v>
      </c>
      <c r="HJ8" s="87" t="s">
        <v>131</v>
      </c>
      <c r="HK8" s="85"/>
      <c r="HL8" s="85"/>
      <c r="HM8" s="85"/>
      <c r="HN8" s="85"/>
      <c r="HO8" s="85"/>
      <c r="HP8" s="86"/>
      <c r="HQ8" s="85"/>
      <c r="HR8" s="85" t="str">
        <f>HS4</f>
        <v>企業債残高対料金収入比率（％）</v>
      </c>
      <c r="HS8" s="85" t="b">
        <f>IF(SUM($N$7,$MY$7:$NB$7)=0,FALSE,TRUE)</f>
        <v>0</v>
      </c>
      <c r="HT8" s="87" t="s">
        <v>131</v>
      </c>
      <c r="HU8" s="85"/>
      <c r="HV8" s="85"/>
      <c r="HW8" s="85"/>
      <c r="HX8" s="85"/>
      <c r="HY8" s="85"/>
      <c r="HZ8" s="85"/>
      <c r="IA8" s="86"/>
      <c r="IB8" s="85" t="str">
        <f>IC4</f>
        <v>有形固定資産減価償却率（％）</v>
      </c>
      <c r="IC8" s="85" t="b">
        <v>0</v>
      </c>
      <c r="ID8" s="87" t="s">
        <v>132</v>
      </c>
      <c r="IE8" s="85"/>
      <c r="IF8" s="85"/>
      <c r="IG8" s="85"/>
      <c r="IH8" s="85"/>
      <c r="II8" s="85"/>
      <c r="IJ8" s="85"/>
      <c r="IK8" s="85"/>
      <c r="IL8" s="85" t="str">
        <f>IM4</f>
        <v>FIT収入割合（％）</v>
      </c>
      <c r="IM8" s="85" t="b">
        <f>IF(SUM($N$7,$MY$7:$NB$7)=0,FALSE,TRUE)</f>
        <v>0</v>
      </c>
      <c r="IN8" s="87" t="s">
        <v>131</v>
      </c>
      <c r="IO8" s="85"/>
      <c r="IP8" s="85"/>
      <c r="IQ8" s="85"/>
      <c r="IR8" s="84"/>
      <c r="IS8" s="84"/>
      <c r="IT8" s="84"/>
      <c r="IU8" s="84"/>
      <c r="IV8" s="85" t="str">
        <f>IW5</f>
        <v>最大出力合計</v>
      </c>
      <c r="IW8" s="85" t="str">
        <f>IX4</f>
        <v>設備利用率（％）</v>
      </c>
      <c r="IX8" s="85" t="b">
        <f>IF(SUM($O$7,$NC$7:$NF$7)=0,FALSE,TRUE)</f>
        <v>0</v>
      </c>
      <c r="IY8" s="87" t="s">
        <v>131</v>
      </c>
      <c r="IZ8" s="85"/>
      <c r="JA8" s="85"/>
      <c r="JB8" s="85"/>
      <c r="JC8" s="85"/>
      <c r="JD8" s="86"/>
      <c r="JE8" s="85"/>
      <c r="JF8" s="85"/>
      <c r="JG8" s="85" t="str">
        <f>JH4</f>
        <v>修繕費比率（％）</v>
      </c>
      <c r="JH8" s="85" t="b">
        <f>IF(SUM($O$7,$NC$7:$NF$7)=0,FALSE,TRUE)</f>
        <v>0</v>
      </c>
      <c r="JI8" s="87" t="s">
        <v>131</v>
      </c>
      <c r="JJ8" s="85"/>
      <c r="JK8" s="85"/>
      <c r="JL8" s="85"/>
      <c r="JM8" s="85"/>
      <c r="JN8" s="85"/>
      <c r="JO8" s="86"/>
      <c r="JP8" s="85"/>
      <c r="JQ8" s="85" t="str">
        <f>JR4</f>
        <v>企業債残高対料金収入比率（％）</v>
      </c>
      <c r="JR8" s="85" t="b">
        <f>IF(SUM($O$7,$NC$7:$NF$7)=0,FALSE,TRUE)</f>
        <v>0</v>
      </c>
      <c r="JS8" s="87" t="s">
        <v>131</v>
      </c>
      <c r="JT8" s="85"/>
      <c r="JU8" s="85"/>
      <c r="JV8" s="85"/>
      <c r="JW8" s="85"/>
      <c r="JX8" s="85"/>
      <c r="JY8" s="85"/>
      <c r="JZ8" s="86"/>
      <c r="KA8" s="85" t="str">
        <f>KB4</f>
        <v>有形固定資産減価償却率（％）</v>
      </c>
      <c r="KB8" s="85" t="b">
        <v>0</v>
      </c>
      <c r="KC8" s="87" t="s">
        <v>132</v>
      </c>
      <c r="KD8" s="85"/>
      <c r="KE8" s="85"/>
      <c r="KF8" s="85"/>
      <c r="KG8" s="85"/>
      <c r="KH8" s="85"/>
      <c r="KI8" s="85"/>
      <c r="KJ8" s="85"/>
      <c r="KK8" s="85" t="str">
        <f>KL4</f>
        <v>FIT収入割合（％）</v>
      </c>
      <c r="KL8" s="85" t="b">
        <f>IF(SUM($O$7,$NC$7:$NF$7)=0,FALSE,TRUE)</f>
        <v>0</v>
      </c>
      <c r="KM8" s="87" t="s">
        <v>131</v>
      </c>
      <c r="KN8" s="85"/>
      <c r="KO8" s="85"/>
      <c r="KP8" s="85"/>
      <c r="KQ8" s="84"/>
      <c r="KR8" s="84"/>
      <c r="KS8" s="84"/>
      <c r="KT8" s="84"/>
      <c r="KU8" s="85" t="str">
        <f>KV5</f>
        <v>最大出力合計</v>
      </c>
      <c r="KV8" s="85" t="str">
        <f>KW4</f>
        <v>設備利用率（％）</v>
      </c>
      <c r="KW8" s="85" t="b">
        <f>IF(SUM($P$7,$NG$7:$NJ$7)=0,FALSE,TRUE)</f>
        <v>1</v>
      </c>
      <c r="KX8" s="87" t="s">
        <v>131</v>
      </c>
      <c r="KY8" s="85"/>
      <c r="KZ8" s="85"/>
      <c r="LA8" s="85"/>
      <c r="LB8" s="85"/>
      <c r="LC8" s="86"/>
      <c r="LD8" s="85"/>
      <c r="LE8" s="85"/>
      <c r="LF8" s="85" t="str">
        <f>LG4</f>
        <v>修繕費比率（％）</v>
      </c>
      <c r="LG8" s="85" t="b">
        <f>IF(SUM($P$7,$NG$7:$NJ$7)=0,FALSE,TRUE)</f>
        <v>1</v>
      </c>
      <c r="LH8" s="87" t="s">
        <v>131</v>
      </c>
      <c r="LI8" s="85"/>
      <c r="LJ8" s="85"/>
      <c r="LK8" s="85"/>
      <c r="LL8" s="85"/>
      <c r="LM8" s="85"/>
      <c r="LN8" s="86"/>
      <c r="LO8" s="85"/>
      <c r="LP8" s="85" t="str">
        <f>LQ4</f>
        <v>企業債残高対料金収入比率（％）</v>
      </c>
      <c r="LQ8" s="85" t="b">
        <f>IF(SUM($P$7,$NG$7:$NJ$7)=0,FALSE,TRUE)</f>
        <v>1</v>
      </c>
      <c r="LR8" s="87" t="s">
        <v>131</v>
      </c>
      <c r="LS8" s="85"/>
      <c r="LT8" s="85"/>
      <c r="LU8" s="85"/>
      <c r="LV8" s="85"/>
      <c r="LW8" s="85"/>
      <c r="LX8" s="85"/>
      <c r="LY8" s="86"/>
      <c r="LZ8" s="85" t="str">
        <f>MA4</f>
        <v>有形固定資産減価償却率（％）</v>
      </c>
      <c r="MA8" s="85" t="b">
        <v>0</v>
      </c>
      <c r="MB8" s="87" t="s">
        <v>132</v>
      </c>
      <c r="MC8" s="85"/>
      <c r="MD8" s="85"/>
      <c r="ME8" s="85"/>
      <c r="MF8" s="85"/>
      <c r="MG8" s="85"/>
      <c r="MH8" s="85"/>
      <c r="MI8" s="85"/>
      <c r="MJ8" s="85" t="str">
        <f>MK4</f>
        <v>FIT収入割合（％）</v>
      </c>
      <c r="MK8" s="85" t="b">
        <f>IF(SUM($P$7,$NG$7:$NJ$7)=0,FALSE,TRUE)</f>
        <v>1</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133</v>
      </c>
      <c r="C9" s="89" t="s">
        <v>134</v>
      </c>
      <c r="D9" s="89" t="s">
        <v>135</v>
      </c>
      <c r="E9" s="89" t="s">
        <v>136</v>
      </c>
      <c r="F9" s="89" t="s">
        <v>137</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138</v>
      </c>
      <c r="AY9" s="90"/>
      <c r="AZ9" s="90"/>
      <c r="BA9" s="90"/>
      <c r="BB9" s="90"/>
      <c r="BC9" s="90"/>
      <c r="BD9" s="84"/>
      <c r="BE9" s="85"/>
      <c r="BF9" s="85"/>
      <c r="BG9" s="85"/>
      <c r="BH9" s="85"/>
      <c r="BI9" s="85" t="s">
        <v>138</v>
      </c>
      <c r="BJ9" s="90"/>
      <c r="BK9" s="90"/>
      <c r="BL9" s="90"/>
      <c r="BM9" s="90"/>
      <c r="BN9" s="90"/>
      <c r="BO9" s="84"/>
      <c r="BP9" s="85"/>
      <c r="BQ9" s="85"/>
      <c r="BR9" s="85"/>
      <c r="BS9" s="85"/>
      <c r="BT9" s="85" t="s">
        <v>138</v>
      </c>
      <c r="BU9" s="90"/>
      <c r="BV9" s="90"/>
      <c r="BW9" s="90"/>
      <c r="BX9" s="90"/>
      <c r="BY9" s="90"/>
      <c r="BZ9" s="84"/>
      <c r="CA9" s="85"/>
      <c r="CB9" s="85"/>
      <c r="CC9" s="85"/>
      <c r="CD9" s="85"/>
      <c r="CE9" s="85" t="s">
        <v>138</v>
      </c>
      <c r="CF9" s="90"/>
      <c r="CG9" s="90"/>
      <c r="CH9" s="90"/>
      <c r="CI9" s="90"/>
      <c r="CJ9" s="90"/>
      <c r="CK9" s="84"/>
      <c r="CL9" s="85"/>
      <c r="CM9" s="85"/>
      <c r="CN9" s="85"/>
      <c r="CO9" s="85" t="s">
        <v>138</v>
      </c>
      <c r="CP9" s="90"/>
      <c r="CQ9" s="90"/>
      <c r="CR9" s="90"/>
      <c r="CS9" s="90"/>
      <c r="CT9" s="90"/>
      <c r="CU9" s="85"/>
      <c r="CV9" s="84"/>
      <c r="CW9" s="85"/>
      <c r="CX9" s="85"/>
      <c r="CY9" s="91" t="str">
        <f>"（最大出力合計"&amp;TEXT(CZ7,"#,##0")&amp;"kW）"</f>
        <v>（最大出力合計1,089kW）</v>
      </c>
      <c r="CZ9" s="85" t="s">
        <v>138</v>
      </c>
      <c r="DA9" s="90"/>
      <c r="DB9" s="90"/>
      <c r="DC9" s="90"/>
      <c r="DD9" s="90"/>
      <c r="DE9" s="90"/>
      <c r="DF9" s="85"/>
      <c r="DG9" s="84"/>
      <c r="DH9" s="85"/>
      <c r="DI9" s="85"/>
      <c r="DJ9" s="85" t="s">
        <v>138</v>
      </c>
      <c r="DK9" s="90"/>
      <c r="DL9" s="90"/>
      <c r="DM9" s="90"/>
      <c r="DN9" s="90"/>
      <c r="DO9" s="90"/>
      <c r="DP9" s="85"/>
      <c r="DQ9" s="85"/>
      <c r="DR9" s="84"/>
      <c r="DS9" s="85"/>
      <c r="DT9" s="85" t="s">
        <v>138</v>
      </c>
      <c r="DU9" s="90"/>
      <c r="DV9" s="90"/>
      <c r="DW9" s="90"/>
      <c r="DX9" s="90"/>
      <c r="DY9" s="90"/>
      <c r="DZ9" s="85"/>
      <c r="EA9" s="85"/>
      <c r="EB9" s="85"/>
      <c r="EC9" s="84"/>
      <c r="ED9" s="85" t="s">
        <v>138</v>
      </c>
      <c r="EE9" s="90"/>
      <c r="EF9" s="90"/>
      <c r="EG9" s="90"/>
      <c r="EH9" s="90"/>
      <c r="EI9" s="90"/>
      <c r="EJ9" s="85"/>
      <c r="EK9" s="85"/>
      <c r="EL9" s="85"/>
      <c r="EM9" s="85"/>
      <c r="EN9" s="85" t="s">
        <v>138</v>
      </c>
      <c r="EO9" s="90"/>
      <c r="EP9" s="90"/>
      <c r="EQ9" s="90"/>
      <c r="ER9" s="90"/>
      <c r="ES9" s="90"/>
      <c r="ET9" s="84"/>
      <c r="EU9" s="84"/>
      <c r="EV9" s="84"/>
      <c r="EW9" s="84"/>
      <c r="EX9" s="91" t="str">
        <f>"（最大出力合計"&amp;TEXT(EY7,"#,##0")&amp;"kW）"</f>
        <v>（最大出力合計-kW）</v>
      </c>
      <c r="EY9" s="85" t="s">
        <v>138</v>
      </c>
      <c r="EZ9" s="90"/>
      <c r="FA9" s="90"/>
      <c r="FB9" s="90"/>
      <c r="FC9" s="90"/>
      <c r="FD9" s="90"/>
      <c r="FE9" s="85"/>
      <c r="FF9" s="84"/>
      <c r="FG9" s="85"/>
      <c r="FH9" s="85"/>
      <c r="FI9" s="85" t="s">
        <v>138</v>
      </c>
      <c r="FJ9" s="90"/>
      <c r="FK9" s="90"/>
      <c r="FL9" s="90"/>
      <c r="FM9" s="90"/>
      <c r="FN9" s="90"/>
      <c r="FO9" s="85"/>
      <c r="FP9" s="85"/>
      <c r="FQ9" s="84"/>
      <c r="FR9" s="85"/>
      <c r="FS9" s="85" t="s">
        <v>138</v>
      </c>
      <c r="FT9" s="90"/>
      <c r="FU9" s="90"/>
      <c r="FV9" s="90"/>
      <c r="FW9" s="90"/>
      <c r="FX9" s="90"/>
      <c r="FY9" s="85"/>
      <c r="FZ9" s="85"/>
      <c r="GA9" s="85"/>
      <c r="GB9" s="84"/>
      <c r="GC9" s="85" t="s">
        <v>138</v>
      </c>
      <c r="GD9" s="90"/>
      <c r="GE9" s="90"/>
      <c r="GF9" s="90"/>
      <c r="GG9" s="90"/>
      <c r="GH9" s="90"/>
      <c r="GI9" s="85"/>
      <c r="GJ9" s="85"/>
      <c r="GK9" s="85"/>
      <c r="GL9" s="85"/>
      <c r="GM9" s="85" t="s">
        <v>138</v>
      </c>
      <c r="GN9" s="90"/>
      <c r="GO9" s="90"/>
      <c r="GP9" s="90"/>
      <c r="GQ9" s="90"/>
      <c r="GR9" s="90"/>
      <c r="GS9" s="84"/>
      <c r="GT9" s="84"/>
      <c r="GU9" s="84"/>
      <c r="GV9" s="84"/>
      <c r="GW9" s="91" t="str">
        <f>"（最大出力合計"&amp;TEXT(GX7,"#,##0")&amp;"kW）"</f>
        <v>（最大出力合計-kW）</v>
      </c>
      <c r="GX9" s="85" t="s">
        <v>138</v>
      </c>
      <c r="GY9" s="90"/>
      <c r="GZ9" s="90"/>
      <c r="HA9" s="90"/>
      <c r="HB9" s="90"/>
      <c r="HC9" s="90"/>
      <c r="HD9" s="85"/>
      <c r="HE9" s="84"/>
      <c r="HF9" s="85"/>
      <c r="HG9" s="85"/>
      <c r="HH9" s="85" t="s">
        <v>138</v>
      </c>
      <c r="HI9" s="90"/>
      <c r="HJ9" s="90"/>
      <c r="HK9" s="90"/>
      <c r="HL9" s="90"/>
      <c r="HM9" s="90"/>
      <c r="HN9" s="85"/>
      <c r="HO9" s="85"/>
      <c r="HP9" s="84"/>
      <c r="HQ9" s="85"/>
      <c r="HR9" s="85" t="s">
        <v>138</v>
      </c>
      <c r="HS9" s="90"/>
      <c r="HT9" s="90"/>
      <c r="HU9" s="90"/>
      <c r="HV9" s="90"/>
      <c r="HW9" s="90"/>
      <c r="HX9" s="85"/>
      <c r="HY9" s="85"/>
      <c r="HZ9" s="85"/>
      <c r="IA9" s="84"/>
      <c r="IB9" s="85" t="s">
        <v>138</v>
      </c>
      <c r="IC9" s="90"/>
      <c r="ID9" s="90"/>
      <c r="IE9" s="90"/>
      <c r="IF9" s="90"/>
      <c r="IG9" s="90"/>
      <c r="IH9" s="85"/>
      <c r="II9" s="85"/>
      <c r="IJ9" s="85"/>
      <c r="IK9" s="85"/>
      <c r="IL9" s="85" t="s">
        <v>138</v>
      </c>
      <c r="IM9" s="90"/>
      <c r="IN9" s="90"/>
      <c r="IO9" s="90"/>
      <c r="IP9" s="90"/>
      <c r="IQ9" s="90"/>
      <c r="IR9" s="84"/>
      <c r="IS9" s="84"/>
      <c r="IT9" s="84"/>
      <c r="IU9" s="84"/>
      <c r="IV9" s="91" t="str">
        <f>"（最大出力合計"&amp;TEXT(IW7,"#,##0")&amp;"kW）"</f>
        <v>（最大出力合計-kW）</v>
      </c>
      <c r="IW9" s="85" t="s">
        <v>138</v>
      </c>
      <c r="IX9" s="90"/>
      <c r="IY9" s="90"/>
      <c r="IZ9" s="90"/>
      <c r="JA9" s="90"/>
      <c r="JB9" s="90"/>
      <c r="JC9" s="85"/>
      <c r="JD9" s="84"/>
      <c r="JE9" s="85"/>
      <c r="JF9" s="85"/>
      <c r="JG9" s="85" t="s">
        <v>138</v>
      </c>
      <c r="JH9" s="90"/>
      <c r="JI9" s="90"/>
      <c r="JJ9" s="90"/>
      <c r="JK9" s="90"/>
      <c r="JL9" s="90"/>
      <c r="JM9" s="85"/>
      <c r="JN9" s="85"/>
      <c r="JO9" s="84"/>
      <c r="JP9" s="85"/>
      <c r="JQ9" s="85" t="s">
        <v>138</v>
      </c>
      <c r="JR9" s="90"/>
      <c r="JS9" s="90"/>
      <c r="JT9" s="90"/>
      <c r="JU9" s="90"/>
      <c r="JV9" s="90"/>
      <c r="JW9" s="85"/>
      <c r="JX9" s="85"/>
      <c r="JY9" s="85"/>
      <c r="JZ9" s="84"/>
      <c r="KA9" s="85" t="s">
        <v>138</v>
      </c>
      <c r="KB9" s="90"/>
      <c r="KC9" s="90"/>
      <c r="KD9" s="90"/>
      <c r="KE9" s="90"/>
      <c r="KF9" s="90"/>
      <c r="KG9" s="85"/>
      <c r="KH9" s="85"/>
      <c r="KI9" s="85"/>
      <c r="KJ9" s="85"/>
      <c r="KK9" s="85" t="s">
        <v>138</v>
      </c>
      <c r="KL9" s="90"/>
      <c r="KM9" s="90"/>
      <c r="KN9" s="90"/>
      <c r="KO9" s="90"/>
      <c r="KP9" s="90"/>
      <c r="KQ9" s="84"/>
      <c r="KR9" s="84"/>
      <c r="KS9" s="84"/>
      <c r="KT9" s="84"/>
      <c r="KU9" s="91" t="str">
        <f>"（最大出力合計"&amp;TEXT(KV7,"#,##0")&amp;"kW）"</f>
        <v>（最大出力合計1,089kW）</v>
      </c>
      <c r="KV9" s="85" t="s">
        <v>138</v>
      </c>
      <c r="KW9" s="90"/>
      <c r="KX9" s="90"/>
      <c r="KY9" s="90"/>
      <c r="KZ9" s="90"/>
      <c r="LA9" s="90"/>
      <c r="LB9" s="85"/>
      <c r="LC9" s="84"/>
      <c r="LD9" s="85"/>
      <c r="LE9" s="85"/>
      <c r="LF9" s="85" t="s">
        <v>138</v>
      </c>
      <c r="LG9" s="90"/>
      <c r="LH9" s="90"/>
      <c r="LI9" s="90"/>
      <c r="LJ9" s="90"/>
      <c r="LK9" s="90"/>
      <c r="LL9" s="85"/>
      <c r="LM9" s="85"/>
      <c r="LN9" s="84"/>
      <c r="LO9" s="85"/>
      <c r="LP9" s="85" t="s">
        <v>138</v>
      </c>
      <c r="LQ9" s="90"/>
      <c r="LR9" s="90"/>
      <c r="LS9" s="90"/>
      <c r="LT9" s="90"/>
      <c r="LU9" s="90"/>
      <c r="LV9" s="85"/>
      <c r="LW9" s="85"/>
      <c r="LX9" s="85"/>
      <c r="LY9" s="84"/>
      <c r="LZ9" s="85" t="s">
        <v>138</v>
      </c>
      <c r="MA9" s="90"/>
      <c r="MB9" s="90"/>
      <c r="MC9" s="90"/>
      <c r="MD9" s="90"/>
      <c r="ME9" s="90"/>
      <c r="MF9" s="85"/>
      <c r="MG9" s="85"/>
      <c r="MH9" s="85"/>
      <c r="MI9" s="85"/>
      <c r="MJ9" s="85" t="s">
        <v>138</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139</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140</v>
      </c>
      <c r="AY11" s="95">
        <f>AY7</f>
        <v>520.79999999999995</v>
      </c>
      <c r="AZ11" s="95">
        <f>AZ7</f>
        <v>343.8</v>
      </c>
      <c r="BA11" s="95">
        <f>BA7</f>
        <v>527.5</v>
      </c>
      <c r="BB11" s="95">
        <f>BB7</f>
        <v>128.19999999999999</v>
      </c>
      <c r="BC11" s="95">
        <f>BC7</f>
        <v>112.1</v>
      </c>
      <c r="BD11" s="84"/>
      <c r="BE11" s="84"/>
      <c r="BF11" s="84"/>
      <c r="BG11" s="84"/>
      <c r="BH11" s="84"/>
      <c r="BI11" s="94" t="s">
        <v>140</v>
      </c>
      <c r="BJ11" s="95">
        <f>BJ7</f>
        <v>987.5</v>
      </c>
      <c r="BK11" s="95">
        <f>BK7</f>
        <v>1656.8</v>
      </c>
      <c r="BL11" s="95">
        <f>BL7</f>
        <v>1498.2</v>
      </c>
      <c r="BM11" s="95">
        <f>BM7</f>
        <v>1511.9</v>
      </c>
      <c r="BN11" s="95">
        <f>BN7</f>
        <v>551.79999999999995</v>
      </c>
      <c r="BO11" s="84"/>
      <c r="BP11" s="84"/>
      <c r="BQ11" s="84"/>
      <c r="BR11" s="84"/>
      <c r="BS11" s="84"/>
      <c r="BT11" s="94" t="s">
        <v>140</v>
      </c>
      <c r="BU11" s="95" t="str">
        <f>BU7</f>
        <v>-</v>
      </c>
      <c r="BV11" s="95" t="str">
        <f>BV7</f>
        <v>-</v>
      </c>
      <c r="BW11" s="95" t="str">
        <f>BW7</f>
        <v>-</v>
      </c>
      <c r="BX11" s="95" t="str">
        <f>BX7</f>
        <v>-</v>
      </c>
      <c r="BY11" s="95" t="str">
        <f>BY7</f>
        <v>-</v>
      </c>
      <c r="BZ11" s="84"/>
      <c r="CA11" s="84"/>
      <c r="CB11" s="84"/>
      <c r="CC11" s="84"/>
      <c r="CD11" s="84"/>
      <c r="CE11" s="94" t="s">
        <v>140</v>
      </c>
      <c r="CF11" s="95">
        <f>CF7</f>
        <v>11931.6</v>
      </c>
      <c r="CG11" s="95">
        <f>CG7</f>
        <v>11310.3</v>
      </c>
      <c r="CH11" s="95">
        <f>CH7</f>
        <v>7536.7</v>
      </c>
      <c r="CI11" s="95">
        <f>CI7</f>
        <v>30049.8</v>
      </c>
      <c r="CJ11" s="95">
        <f>CJ7</f>
        <v>34423.699999999997</v>
      </c>
      <c r="CK11" s="84"/>
      <c r="CL11" s="84"/>
      <c r="CM11" s="84"/>
      <c r="CN11" s="84"/>
      <c r="CO11" s="94" t="s">
        <v>140</v>
      </c>
      <c r="CP11" s="96">
        <f>CP7</f>
        <v>37527</v>
      </c>
      <c r="CQ11" s="96">
        <f>CQ7</f>
        <v>33856</v>
      </c>
      <c r="CR11" s="96">
        <f>CR7</f>
        <v>40545</v>
      </c>
      <c r="CS11" s="96">
        <f>CS7</f>
        <v>36426</v>
      </c>
      <c r="CT11" s="96">
        <f>CT7</f>
        <v>30931</v>
      </c>
      <c r="CU11" s="84"/>
      <c r="CV11" s="84"/>
      <c r="CW11" s="84"/>
      <c r="CX11" s="84"/>
      <c r="CY11" s="84"/>
      <c r="CZ11" s="94" t="s">
        <v>140</v>
      </c>
      <c r="DA11" s="95">
        <f>DA7</f>
        <v>8.1</v>
      </c>
      <c r="DB11" s="95">
        <f>DB7</f>
        <v>11.8</v>
      </c>
      <c r="DC11" s="95">
        <f>DC7</f>
        <v>12.3</v>
      </c>
      <c r="DD11" s="95">
        <f>DD7</f>
        <v>12.8</v>
      </c>
      <c r="DE11" s="95">
        <f>DE7</f>
        <v>12.4</v>
      </c>
      <c r="DF11" s="84"/>
      <c r="DG11" s="84"/>
      <c r="DH11" s="84"/>
      <c r="DI11" s="84"/>
      <c r="DJ11" s="94" t="s">
        <v>140</v>
      </c>
      <c r="DK11" s="95">
        <f>DK7</f>
        <v>5.4</v>
      </c>
      <c r="DL11" s="95">
        <f>DL7</f>
        <v>1.3</v>
      </c>
      <c r="DM11" s="95">
        <f>DM7</f>
        <v>0</v>
      </c>
      <c r="DN11" s="95">
        <f>DN7</f>
        <v>0</v>
      </c>
      <c r="DO11" s="95">
        <f>DO7</f>
        <v>0</v>
      </c>
      <c r="DP11" s="84"/>
      <c r="DQ11" s="84"/>
      <c r="DR11" s="84"/>
      <c r="DS11" s="84"/>
      <c r="DT11" s="94" t="s">
        <v>140</v>
      </c>
      <c r="DU11" s="95">
        <f>DU7</f>
        <v>1256.5999999999999</v>
      </c>
      <c r="DV11" s="95">
        <f>DV7</f>
        <v>895.7</v>
      </c>
      <c r="DW11" s="95">
        <f>DW7</f>
        <v>869.3</v>
      </c>
      <c r="DX11" s="95">
        <f>DX7</f>
        <v>782.6</v>
      </c>
      <c r="DY11" s="95">
        <f>DY7</f>
        <v>760.7</v>
      </c>
      <c r="DZ11" s="84"/>
      <c r="EA11" s="84"/>
      <c r="EB11" s="84"/>
      <c r="EC11" s="84"/>
      <c r="ED11" s="94" t="s">
        <v>140</v>
      </c>
      <c r="EE11" s="95" t="str">
        <f>EE7</f>
        <v>-</v>
      </c>
      <c r="EF11" s="95" t="str">
        <f>EF7</f>
        <v>-</v>
      </c>
      <c r="EG11" s="95" t="str">
        <f>EG7</f>
        <v>-</v>
      </c>
      <c r="EH11" s="95" t="str">
        <f>EH7</f>
        <v>-</v>
      </c>
      <c r="EI11" s="95" t="str">
        <f>EI7</f>
        <v>-</v>
      </c>
      <c r="EJ11" s="84"/>
      <c r="EK11" s="84"/>
      <c r="EL11" s="84"/>
      <c r="EM11" s="84"/>
      <c r="EN11" s="94" t="s">
        <v>140</v>
      </c>
      <c r="EO11" s="95">
        <f>EO7</f>
        <v>100</v>
      </c>
      <c r="EP11" s="95">
        <f>EP7</f>
        <v>100</v>
      </c>
      <c r="EQ11" s="95">
        <f>EQ7</f>
        <v>100</v>
      </c>
      <c r="ER11" s="95">
        <f>ER7</f>
        <v>100</v>
      </c>
      <c r="ES11" s="95">
        <f>ES7</f>
        <v>100</v>
      </c>
      <c r="ET11" s="84"/>
      <c r="EU11" s="84"/>
      <c r="EV11" s="84"/>
      <c r="EW11" s="84"/>
      <c r="EX11" s="84"/>
      <c r="EY11" s="94" t="s">
        <v>140</v>
      </c>
      <c r="EZ11" s="95" t="str">
        <f>EZ7</f>
        <v>-</v>
      </c>
      <c r="FA11" s="95" t="str">
        <f>FA7</f>
        <v>-</v>
      </c>
      <c r="FB11" s="95" t="str">
        <f>FB7</f>
        <v>-</v>
      </c>
      <c r="FC11" s="95" t="str">
        <f>FC7</f>
        <v>-</v>
      </c>
      <c r="FD11" s="95" t="str">
        <f>FD7</f>
        <v>-</v>
      </c>
      <c r="FE11" s="84"/>
      <c r="FF11" s="84"/>
      <c r="FG11" s="84"/>
      <c r="FH11" s="84"/>
      <c r="FI11" s="94" t="s">
        <v>140</v>
      </c>
      <c r="FJ11" s="95" t="str">
        <f>FJ7</f>
        <v>-</v>
      </c>
      <c r="FK11" s="95" t="str">
        <f>FK7</f>
        <v>-</v>
      </c>
      <c r="FL11" s="95" t="str">
        <f>FL7</f>
        <v>-</v>
      </c>
      <c r="FM11" s="95" t="str">
        <f>FM7</f>
        <v>-</v>
      </c>
      <c r="FN11" s="95" t="str">
        <f>FN7</f>
        <v>-</v>
      </c>
      <c r="FO11" s="84"/>
      <c r="FP11" s="84"/>
      <c r="FQ11" s="84"/>
      <c r="FR11" s="84"/>
      <c r="FS11" s="94" t="s">
        <v>140</v>
      </c>
      <c r="FT11" s="95" t="str">
        <f>FT7</f>
        <v>-</v>
      </c>
      <c r="FU11" s="95" t="str">
        <f>FU7</f>
        <v>-</v>
      </c>
      <c r="FV11" s="95" t="str">
        <f>FV7</f>
        <v>-</v>
      </c>
      <c r="FW11" s="95" t="str">
        <f>FW7</f>
        <v>-</v>
      </c>
      <c r="FX11" s="95" t="str">
        <f>FX7</f>
        <v>-</v>
      </c>
      <c r="FY11" s="84"/>
      <c r="FZ11" s="84"/>
      <c r="GA11" s="84"/>
      <c r="GB11" s="84"/>
      <c r="GC11" s="94" t="s">
        <v>140</v>
      </c>
      <c r="GD11" s="95" t="str">
        <f>GD7</f>
        <v>-</v>
      </c>
      <c r="GE11" s="95" t="str">
        <f>GE7</f>
        <v>-</v>
      </c>
      <c r="GF11" s="95" t="str">
        <f>GF7</f>
        <v>-</v>
      </c>
      <c r="GG11" s="95" t="str">
        <f>GG7</f>
        <v>-</v>
      </c>
      <c r="GH11" s="95" t="str">
        <f>GH7</f>
        <v>-</v>
      </c>
      <c r="GI11" s="84"/>
      <c r="GJ11" s="84"/>
      <c r="GK11" s="84"/>
      <c r="GL11" s="84"/>
      <c r="GM11" s="94" t="s">
        <v>140</v>
      </c>
      <c r="GN11" s="95" t="str">
        <f>GN7</f>
        <v>-</v>
      </c>
      <c r="GO11" s="95" t="str">
        <f>GO7</f>
        <v>-</v>
      </c>
      <c r="GP11" s="95" t="str">
        <f>GP7</f>
        <v>-</v>
      </c>
      <c r="GQ11" s="95" t="str">
        <f>GQ7</f>
        <v>-</v>
      </c>
      <c r="GR11" s="95" t="str">
        <f>GR7</f>
        <v>-</v>
      </c>
      <c r="GS11" s="84"/>
      <c r="GT11" s="84"/>
      <c r="GU11" s="84"/>
      <c r="GV11" s="84"/>
      <c r="GW11" s="84"/>
      <c r="GX11" s="94" t="s">
        <v>140</v>
      </c>
      <c r="GY11" s="95" t="str">
        <f>GY7</f>
        <v>-</v>
      </c>
      <c r="GZ11" s="95" t="str">
        <f>GZ7</f>
        <v>-</v>
      </c>
      <c r="HA11" s="95" t="str">
        <f>HA7</f>
        <v>-</v>
      </c>
      <c r="HB11" s="95" t="str">
        <f>HB7</f>
        <v>-</v>
      </c>
      <c r="HC11" s="95" t="str">
        <f>HC7</f>
        <v>-</v>
      </c>
      <c r="HD11" s="84"/>
      <c r="HE11" s="84"/>
      <c r="HF11" s="84"/>
      <c r="HG11" s="84"/>
      <c r="HH11" s="94" t="s">
        <v>140</v>
      </c>
      <c r="HI11" s="95" t="str">
        <f>HI7</f>
        <v>-</v>
      </c>
      <c r="HJ11" s="95" t="str">
        <f>HJ7</f>
        <v>-</v>
      </c>
      <c r="HK11" s="95" t="str">
        <f>HK7</f>
        <v>-</v>
      </c>
      <c r="HL11" s="95" t="str">
        <f>HL7</f>
        <v>-</v>
      </c>
      <c r="HM11" s="95" t="str">
        <f>HM7</f>
        <v>-</v>
      </c>
      <c r="HN11" s="84"/>
      <c r="HO11" s="84"/>
      <c r="HP11" s="84"/>
      <c r="HQ11" s="84"/>
      <c r="HR11" s="94" t="s">
        <v>140</v>
      </c>
      <c r="HS11" s="95" t="str">
        <f>HS7</f>
        <v>-</v>
      </c>
      <c r="HT11" s="95" t="str">
        <f>HT7</f>
        <v>-</v>
      </c>
      <c r="HU11" s="95" t="str">
        <f>HU7</f>
        <v>-</v>
      </c>
      <c r="HV11" s="95" t="str">
        <f>HV7</f>
        <v>-</v>
      </c>
      <c r="HW11" s="95" t="str">
        <f>HW7</f>
        <v>-</v>
      </c>
      <c r="HX11" s="84"/>
      <c r="HY11" s="84"/>
      <c r="HZ11" s="84"/>
      <c r="IA11" s="84"/>
      <c r="IB11" s="94" t="s">
        <v>140</v>
      </c>
      <c r="IC11" s="95" t="str">
        <f>IC7</f>
        <v>-</v>
      </c>
      <c r="ID11" s="95" t="str">
        <f>ID7</f>
        <v>-</v>
      </c>
      <c r="IE11" s="95" t="str">
        <f>IE7</f>
        <v>-</v>
      </c>
      <c r="IF11" s="95" t="str">
        <f>IF7</f>
        <v>-</v>
      </c>
      <c r="IG11" s="95" t="str">
        <f>IG7</f>
        <v>-</v>
      </c>
      <c r="IH11" s="84"/>
      <c r="II11" s="84"/>
      <c r="IJ11" s="84"/>
      <c r="IK11" s="84"/>
      <c r="IL11" s="94" t="s">
        <v>140</v>
      </c>
      <c r="IM11" s="95" t="str">
        <f>IM7</f>
        <v>-</v>
      </c>
      <c r="IN11" s="95" t="str">
        <f>IN7</f>
        <v>-</v>
      </c>
      <c r="IO11" s="95" t="str">
        <f>IO7</f>
        <v>-</v>
      </c>
      <c r="IP11" s="95" t="str">
        <f>IP7</f>
        <v>-</v>
      </c>
      <c r="IQ11" s="95" t="str">
        <f>IQ7</f>
        <v>-</v>
      </c>
      <c r="IR11" s="84"/>
      <c r="IS11" s="84"/>
      <c r="IT11" s="84"/>
      <c r="IU11" s="84"/>
      <c r="IV11" s="84"/>
      <c r="IW11" s="94" t="s">
        <v>140</v>
      </c>
      <c r="IX11" s="95" t="str">
        <f>IX7</f>
        <v>-</v>
      </c>
      <c r="IY11" s="95" t="str">
        <f>IY7</f>
        <v>-</v>
      </c>
      <c r="IZ11" s="95" t="str">
        <f>IZ7</f>
        <v>-</v>
      </c>
      <c r="JA11" s="95" t="str">
        <f>JA7</f>
        <v>-</v>
      </c>
      <c r="JB11" s="95" t="str">
        <f>JB7</f>
        <v>-</v>
      </c>
      <c r="JC11" s="84"/>
      <c r="JD11" s="84"/>
      <c r="JE11" s="84"/>
      <c r="JF11" s="84"/>
      <c r="JG11" s="94" t="s">
        <v>140</v>
      </c>
      <c r="JH11" s="95" t="str">
        <f>JH7</f>
        <v>-</v>
      </c>
      <c r="JI11" s="95" t="str">
        <f>JI7</f>
        <v>-</v>
      </c>
      <c r="JJ11" s="95" t="str">
        <f>JJ7</f>
        <v>-</v>
      </c>
      <c r="JK11" s="95" t="str">
        <f>JK7</f>
        <v>-</v>
      </c>
      <c r="JL11" s="95" t="str">
        <f>JL7</f>
        <v>-</v>
      </c>
      <c r="JM11" s="84"/>
      <c r="JN11" s="84"/>
      <c r="JO11" s="84"/>
      <c r="JP11" s="84"/>
      <c r="JQ11" s="94" t="s">
        <v>140</v>
      </c>
      <c r="JR11" s="95" t="str">
        <f>JR7</f>
        <v>-</v>
      </c>
      <c r="JS11" s="95" t="str">
        <f>JS7</f>
        <v>-</v>
      </c>
      <c r="JT11" s="95" t="str">
        <f>JT7</f>
        <v>-</v>
      </c>
      <c r="JU11" s="95" t="str">
        <f>JU7</f>
        <v>-</v>
      </c>
      <c r="JV11" s="95" t="str">
        <f>JV7</f>
        <v>-</v>
      </c>
      <c r="JW11" s="84"/>
      <c r="JX11" s="84"/>
      <c r="JY11" s="84"/>
      <c r="JZ11" s="84"/>
      <c r="KA11" s="94" t="s">
        <v>140</v>
      </c>
      <c r="KB11" s="95" t="str">
        <f>KB7</f>
        <v>-</v>
      </c>
      <c r="KC11" s="95" t="str">
        <f>KC7</f>
        <v>-</v>
      </c>
      <c r="KD11" s="95" t="str">
        <f>KD7</f>
        <v>-</v>
      </c>
      <c r="KE11" s="95" t="str">
        <f>KE7</f>
        <v>-</v>
      </c>
      <c r="KF11" s="95" t="str">
        <f>KF7</f>
        <v>-</v>
      </c>
      <c r="KG11" s="84"/>
      <c r="KH11" s="84"/>
      <c r="KI11" s="84"/>
      <c r="KJ11" s="84"/>
      <c r="KK11" s="94" t="s">
        <v>140</v>
      </c>
      <c r="KL11" s="95" t="str">
        <f>KL7</f>
        <v>-</v>
      </c>
      <c r="KM11" s="95" t="str">
        <f>KM7</f>
        <v>-</v>
      </c>
      <c r="KN11" s="95" t="str">
        <f>KN7</f>
        <v>-</v>
      </c>
      <c r="KO11" s="95" t="str">
        <f>KO7</f>
        <v>-</v>
      </c>
      <c r="KP11" s="95" t="str">
        <f>KP7</f>
        <v>-</v>
      </c>
      <c r="KQ11" s="84"/>
      <c r="KR11" s="84"/>
      <c r="KS11" s="84"/>
      <c r="KT11" s="84"/>
      <c r="KU11" s="84"/>
      <c r="KV11" s="94" t="s">
        <v>140</v>
      </c>
      <c r="KW11" s="95">
        <f>KW7</f>
        <v>8.1</v>
      </c>
      <c r="KX11" s="95">
        <f>KX7</f>
        <v>11.8</v>
      </c>
      <c r="KY11" s="95">
        <f>KY7</f>
        <v>12.3</v>
      </c>
      <c r="KZ11" s="95">
        <f>KZ7</f>
        <v>12.8</v>
      </c>
      <c r="LA11" s="95">
        <f>LA7</f>
        <v>12.4</v>
      </c>
      <c r="LB11" s="84"/>
      <c r="LC11" s="84"/>
      <c r="LD11" s="84"/>
      <c r="LE11" s="84"/>
      <c r="LF11" s="94" t="s">
        <v>140</v>
      </c>
      <c r="LG11" s="95">
        <f>LG7</f>
        <v>5.4</v>
      </c>
      <c r="LH11" s="95">
        <f>LH7</f>
        <v>1.3</v>
      </c>
      <c r="LI11" s="95">
        <f>LI7</f>
        <v>0</v>
      </c>
      <c r="LJ11" s="95">
        <f>LJ7</f>
        <v>0</v>
      </c>
      <c r="LK11" s="95">
        <f>LK7</f>
        <v>0</v>
      </c>
      <c r="LL11" s="84"/>
      <c r="LM11" s="84"/>
      <c r="LN11" s="84"/>
      <c r="LO11" s="84"/>
      <c r="LP11" s="94" t="s">
        <v>140</v>
      </c>
      <c r="LQ11" s="95">
        <f>LQ7</f>
        <v>1256.5999999999999</v>
      </c>
      <c r="LR11" s="95">
        <f>LR7</f>
        <v>895.7</v>
      </c>
      <c r="LS11" s="95">
        <f>LS7</f>
        <v>869.3</v>
      </c>
      <c r="LT11" s="95">
        <f>LT7</f>
        <v>782.6</v>
      </c>
      <c r="LU11" s="95">
        <f>LU7</f>
        <v>760.7</v>
      </c>
      <c r="LV11" s="84"/>
      <c r="LW11" s="84"/>
      <c r="LX11" s="84"/>
      <c r="LY11" s="84"/>
      <c r="LZ11" s="94" t="s">
        <v>140</v>
      </c>
      <c r="MA11" s="95" t="str">
        <f>MA7</f>
        <v>-</v>
      </c>
      <c r="MB11" s="95" t="str">
        <f>MB7</f>
        <v>-</v>
      </c>
      <c r="MC11" s="95" t="str">
        <f>MC7</f>
        <v>-</v>
      </c>
      <c r="MD11" s="95" t="str">
        <f>MD7</f>
        <v>-</v>
      </c>
      <c r="ME11" s="95" t="str">
        <f>ME7</f>
        <v>-</v>
      </c>
      <c r="MF11" s="84"/>
      <c r="MG11" s="84"/>
      <c r="MH11" s="84"/>
      <c r="MI11" s="84"/>
      <c r="MJ11" s="94" t="s">
        <v>140</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141</v>
      </c>
      <c r="AY12" s="95">
        <f>BD7</f>
        <v>124.4</v>
      </c>
      <c r="AZ12" s="95">
        <f>BE7</f>
        <v>118.8</v>
      </c>
      <c r="BA12" s="95">
        <f>BF7</f>
        <v>88.8</v>
      </c>
      <c r="BB12" s="95">
        <f>BG7</f>
        <v>121.3</v>
      </c>
      <c r="BC12" s="95">
        <f>BH7</f>
        <v>123.2</v>
      </c>
      <c r="BD12" s="84"/>
      <c r="BE12" s="84"/>
      <c r="BF12" s="84"/>
      <c r="BG12" s="84"/>
      <c r="BH12" s="84"/>
      <c r="BI12" s="94" t="s">
        <v>141</v>
      </c>
      <c r="BJ12" s="95">
        <f>BO7</f>
        <v>324.60000000000002</v>
      </c>
      <c r="BK12" s="95">
        <f>BP7</f>
        <v>255.4</v>
      </c>
      <c r="BL12" s="95">
        <f>BQ7</f>
        <v>269.8</v>
      </c>
      <c r="BM12" s="95">
        <f>BR7</f>
        <v>247.9</v>
      </c>
      <c r="BN12" s="95">
        <f>BS7</f>
        <v>240.1</v>
      </c>
      <c r="BO12" s="84"/>
      <c r="BP12" s="84"/>
      <c r="BQ12" s="84"/>
      <c r="BR12" s="84"/>
      <c r="BS12" s="84"/>
      <c r="BT12" s="94" t="s">
        <v>141</v>
      </c>
      <c r="BU12" s="95" t="str">
        <f>BZ7</f>
        <v>-</v>
      </c>
      <c r="BV12" s="95" t="str">
        <f>CA7</f>
        <v>-</v>
      </c>
      <c r="BW12" s="95" t="str">
        <f>CB7</f>
        <v>-</v>
      </c>
      <c r="BX12" s="95" t="str">
        <f>CC7</f>
        <v>-</v>
      </c>
      <c r="BY12" s="95" t="str">
        <f>CD7</f>
        <v>-</v>
      </c>
      <c r="BZ12" s="84"/>
      <c r="CA12" s="84"/>
      <c r="CB12" s="84"/>
      <c r="CC12" s="84"/>
      <c r="CD12" s="84"/>
      <c r="CE12" s="94" t="s">
        <v>141</v>
      </c>
      <c r="CF12" s="95">
        <f>CK7</f>
        <v>17642.5</v>
      </c>
      <c r="CG12" s="95">
        <f>CL7</f>
        <v>18815.8</v>
      </c>
      <c r="CH12" s="95">
        <f>CM7</f>
        <v>22847.9</v>
      </c>
      <c r="CI12" s="95">
        <f>CN7</f>
        <v>19199</v>
      </c>
      <c r="CJ12" s="95">
        <f>CO7</f>
        <v>19830.400000000001</v>
      </c>
      <c r="CK12" s="84"/>
      <c r="CL12" s="84"/>
      <c r="CM12" s="84"/>
      <c r="CN12" s="84"/>
      <c r="CO12" s="94" t="s">
        <v>141</v>
      </c>
      <c r="CP12" s="96">
        <f>CU7</f>
        <v>58539</v>
      </c>
      <c r="CQ12" s="96">
        <f>CV7</f>
        <v>37685</v>
      </c>
      <c r="CR12" s="96">
        <f>CW7</f>
        <v>2390</v>
      </c>
      <c r="CS12" s="96">
        <f>CX7</f>
        <v>32739</v>
      </c>
      <c r="CT12" s="96">
        <f>CY7</f>
        <v>34140</v>
      </c>
      <c r="CU12" s="84"/>
      <c r="CV12" s="84"/>
      <c r="CW12" s="84"/>
      <c r="CX12" s="84"/>
      <c r="CY12" s="84"/>
      <c r="CZ12" s="94" t="s">
        <v>141</v>
      </c>
      <c r="DA12" s="95">
        <f>DF7</f>
        <v>33.9</v>
      </c>
      <c r="DB12" s="95">
        <f>DG7</f>
        <v>31</v>
      </c>
      <c r="DC12" s="95">
        <f>DH7</f>
        <v>34.700000000000003</v>
      </c>
      <c r="DD12" s="95">
        <f>DI7</f>
        <v>30</v>
      </c>
      <c r="DE12" s="95">
        <f>DJ7</f>
        <v>30.2</v>
      </c>
      <c r="DF12" s="84"/>
      <c r="DG12" s="84"/>
      <c r="DH12" s="84"/>
      <c r="DI12" s="84"/>
      <c r="DJ12" s="94" t="s">
        <v>141</v>
      </c>
      <c r="DK12" s="95">
        <f>DP7</f>
        <v>14.6</v>
      </c>
      <c r="DL12" s="95">
        <f>DQ7</f>
        <v>17.5</v>
      </c>
      <c r="DM12" s="95">
        <f>DR7</f>
        <v>14.4</v>
      </c>
      <c r="DN12" s="95">
        <f>DS7</f>
        <v>11.8</v>
      </c>
      <c r="DO12" s="95">
        <f>DT7</f>
        <v>14.2</v>
      </c>
      <c r="DP12" s="84"/>
      <c r="DQ12" s="84"/>
      <c r="DR12" s="84"/>
      <c r="DS12" s="84"/>
      <c r="DT12" s="94" t="s">
        <v>141</v>
      </c>
      <c r="DU12" s="95">
        <f>DZ7</f>
        <v>109.9</v>
      </c>
      <c r="DV12" s="95">
        <f>EA7</f>
        <v>107.3</v>
      </c>
      <c r="DW12" s="95">
        <f>EB7</f>
        <v>104.1</v>
      </c>
      <c r="DX12" s="95">
        <f>EC7</f>
        <v>136</v>
      </c>
      <c r="DY12" s="95">
        <f>ED7</f>
        <v>133.5</v>
      </c>
      <c r="DZ12" s="84"/>
      <c r="EA12" s="84"/>
      <c r="EB12" s="84"/>
      <c r="EC12" s="84"/>
      <c r="ED12" s="94" t="s">
        <v>141</v>
      </c>
      <c r="EE12" s="95" t="str">
        <f>EJ7</f>
        <v>-</v>
      </c>
      <c r="EF12" s="95" t="str">
        <f>EK7</f>
        <v>-</v>
      </c>
      <c r="EG12" s="95" t="str">
        <f>EL7</f>
        <v>-</v>
      </c>
      <c r="EH12" s="95" t="str">
        <f>EM7</f>
        <v>-</v>
      </c>
      <c r="EI12" s="95" t="str">
        <f>EN7</f>
        <v>-</v>
      </c>
      <c r="EJ12" s="84"/>
      <c r="EK12" s="84"/>
      <c r="EL12" s="84"/>
      <c r="EM12" s="84"/>
      <c r="EN12" s="94" t="s">
        <v>141</v>
      </c>
      <c r="EO12" s="95">
        <f>ET7</f>
        <v>72.5</v>
      </c>
      <c r="EP12" s="95">
        <f>EU7</f>
        <v>75.599999999999994</v>
      </c>
      <c r="EQ12" s="95">
        <f>EV7</f>
        <v>78.8</v>
      </c>
      <c r="ER12" s="95">
        <f>EW7</f>
        <v>87.3</v>
      </c>
      <c r="ES12" s="95">
        <f>EX7</f>
        <v>82.1</v>
      </c>
      <c r="ET12" s="84"/>
      <c r="EU12" s="84"/>
      <c r="EV12" s="84"/>
      <c r="EW12" s="84"/>
      <c r="EX12" s="84"/>
      <c r="EY12" s="94" t="s">
        <v>141</v>
      </c>
      <c r="EZ12" s="95" t="str">
        <f>IF($EZ$8,FE7,"-")</f>
        <v>-</v>
      </c>
      <c r="FA12" s="95" t="str">
        <f>IF($EZ$8,FF7,"-")</f>
        <v>-</v>
      </c>
      <c r="FB12" s="95" t="str">
        <f>IF($EZ$8,FG7,"-")</f>
        <v>-</v>
      </c>
      <c r="FC12" s="95" t="str">
        <f>IF($EZ$8,FH7,"-")</f>
        <v>-</v>
      </c>
      <c r="FD12" s="95" t="str">
        <f>IF($EZ$8,FI7,"-")</f>
        <v>-</v>
      </c>
      <c r="FE12" s="84"/>
      <c r="FF12" s="84"/>
      <c r="FG12" s="84"/>
      <c r="FH12" s="84"/>
      <c r="FI12" s="94" t="s">
        <v>141</v>
      </c>
      <c r="FJ12" s="95" t="str">
        <f>IF($FJ$8,FO7,"-")</f>
        <v>-</v>
      </c>
      <c r="FK12" s="95" t="str">
        <f>IF($FJ$8,FP7,"-")</f>
        <v>-</v>
      </c>
      <c r="FL12" s="95" t="str">
        <f>IF($FJ$8,FQ7,"-")</f>
        <v>-</v>
      </c>
      <c r="FM12" s="95" t="str">
        <f>IF($FJ$8,FR7,"-")</f>
        <v>-</v>
      </c>
      <c r="FN12" s="95" t="str">
        <f>IF($FJ$8,FS7,"-")</f>
        <v>-</v>
      </c>
      <c r="FO12" s="84"/>
      <c r="FP12" s="84"/>
      <c r="FQ12" s="84"/>
      <c r="FR12" s="84"/>
      <c r="FS12" s="94" t="s">
        <v>141</v>
      </c>
      <c r="FT12" s="95" t="str">
        <f>IF($FT$8,FY7,"-")</f>
        <v>-</v>
      </c>
      <c r="FU12" s="95" t="str">
        <f>IF($FT$8,FZ7,"-")</f>
        <v>-</v>
      </c>
      <c r="FV12" s="95" t="str">
        <f>IF($FT$8,GA7,"-")</f>
        <v>-</v>
      </c>
      <c r="FW12" s="95" t="str">
        <f>IF($FT$8,GB7,"-")</f>
        <v>-</v>
      </c>
      <c r="FX12" s="95" t="str">
        <f>IF($FT$8,GC7,"-")</f>
        <v>-</v>
      </c>
      <c r="FY12" s="84"/>
      <c r="FZ12" s="84"/>
      <c r="GA12" s="84"/>
      <c r="GB12" s="84"/>
      <c r="GC12" s="94" t="s">
        <v>141</v>
      </c>
      <c r="GD12" s="95" t="str">
        <f>IF($GD$8,GI7,"-")</f>
        <v>-</v>
      </c>
      <c r="GE12" s="95" t="str">
        <f>IF($GD$8,GJ7,"-")</f>
        <v>-</v>
      </c>
      <c r="GF12" s="95" t="str">
        <f>IF($GD$8,GK7,"-")</f>
        <v>-</v>
      </c>
      <c r="GG12" s="95" t="str">
        <f>IF($GD$8,GL7,"-")</f>
        <v>-</v>
      </c>
      <c r="GH12" s="95" t="str">
        <f>IF($GD$8,GM7,"-")</f>
        <v>-</v>
      </c>
      <c r="GI12" s="84"/>
      <c r="GJ12" s="84"/>
      <c r="GK12" s="84"/>
      <c r="GL12" s="84"/>
      <c r="GM12" s="94" t="s">
        <v>141</v>
      </c>
      <c r="GN12" s="95" t="str">
        <f>IF($GN$8,GS7,"-")</f>
        <v>-</v>
      </c>
      <c r="GO12" s="95" t="str">
        <f>IF($GN$8,GT7,"-")</f>
        <v>-</v>
      </c>
      <c r="GP12" s="95" t="str">
        <f>IF($GN$8,GU7,"-")</f>
        <v>-</v>
      </c>
      <c r="GQ12" s="95" t="str">
        <f>IF($GN$8,GV7,"-")</f>
        <v>-</v>
      </c>
      <c r="GR12" s="95" t="str">
        <f>IF($GN$8,GW7,"-")</f>
        <v>-</v>
      </c>
      <c r="GS12" s="84"/>
      <c r="GT12" s="84"/>
      <c r="GU12" s="84"/>
      <c r="GV12" s="84"/>
      <c r="GW12" s="84"/>
      <c r="GX12" s="94" t="s">
        <v>141</v>
      </c>
      <c r="GY12" s="95" t="str">
        <f>IF($GY$8,HD7,"-")</f>
        <v>-</v>
      </c>
      <c r="GZ12" s="95" t="str">
        <f>IF($GY$8,HE7,"-")</f>
        <v>-</v>
      </c>
      <c r="HA12" s="95" t="str">
        <f>IF($GY$8,HF7,"-")</f>
        <v>-</v>
      </c>
      <c r="HB12" s="95" t="str">
        <f>IF($GY$8,HG7,"-")</f>
        <v>-</v>
      </c>
      <c r="HC12" s="95" t="str">
        <f>IF($GY$8,HH7,"-")</f>
        <v>-</v>
      </c>
      <c r="HD12" s="84"/>
      <c r="HE12" s="84"/>
      <c r="HF12" s="84"/>
      <c r="HG12" s="84"/>
      <c r="HH12" s="94" t="s">
        <v>141</v>
      </c>
      <c r="HI12" s="95" t="str">
        <f>IF($HI$8,HN7,"-")</f>
        <v>-</v>
      </c>
      <c r="HJ12" s="95" t="str">
        <f>IF($HI$8,HO7,"-")</f>
        <v>-</v>
      </c>
      <c r="HK12" s="95" t="str">
        <f>IF($HI$8,HP7,"-")</f>
        <v>-</v>
      </c>
      <c r="HL12" s="95" t="str">
        <f>IF($HI$8,HQ7,"-")</f>
        <v>-</v>
      </c>
      <c r="HM12" s="95" t="str">
        <f>IF($HI$8,HR7,"-")</f>
        <v>-</v>
      </c>
      <c r="HN12" s="84"/>
      <c r="HO12" s="84"/>
      <c r="HP12" s="84"/>
      <c r="HQ12" s="84"/>
      <c r="HR12" s="94" t="s">
        <v>141</v>
      </c>
      <c r="HS12" s="95" t="str">
        <f>IF($HS$8,HX7,"-")</f>
        <v>-</v>
      </c>
      <c r="HT12" s="95" t="str">
        <f>IF($HS$8,HY7,"-")</f>
        <v>-</v>
      </c>
      <c r="HU12" s="95" t="str">
        <f>IF($HS$8,HZ7,"-")</f>
        <v>-</v>
      </c>
      <c r="HV12" s="95" t="str">
        <f>IF($HS$8,IA7,"-")</f>
        <v>-</v>
      </c>
      <c r="HW12" s="95" t="str">
        <f>IF($HS$8,IB7,"-")</f>
        <v>-</v>
      </c>
      <c r="HX12" s="84"/>
      <c r="HY12" s="84"/>
      <c r="HZ12" s="84"/>
      <c r="IA12" s="84"/>
      <c r="IB12" s="94" t="s">
        <v>141</v>
      </c>
      <c r="IC12" s="95" t="str">
        <f>IF($IC$8,IH7,"-")</f>
        <v>-</v>
      </c>
      <c r="ID12" s="95" t="str">
        <f>IF($IC$8,II7,"-")</f>
        <v>-</v>
      </c>
      <c r="IE12" s="95" t="str">
        <f>IF($IC$8,IJ7,"-")</f>
        <v>-</v>
      </c>
      <c r="IF12" s="95" t="str">
        <f>IF($IC$8,IK7,"-")</f>
        <v>-</v>
      </c>
      <c r="IG12" s="95" t="str">
        <f>IF($IC$8,IL7,"-")</f>
        <v>-</v>
      </c>
      <c r="IH12" s="84"/>
      <c r="II12" s="84"/>
      <c r="IJ12" s="84"/>
      <c r="IK12" s="84"/>
      <c r="IL12" s="94" t="s">
        <v>141</v>
      </c>
      <c r="IM12" s="95" t="str">
        <f>IF($IM$8,IR7,"-")</f>
        <v>-</v>
      </c>
      <c r="IN12" s="95" t="str">
        <f>IF($IM$8,IS7,"-")</f>
        <v>-</v>
      </c>
      <c r="IO12" s="95" t="str">
        <f>IF($IM$8,IT7,"-")</f>
        <v>-</v>
      </c>
      <c r="IP12" s="95" t="str">
        <f>IF($IM$8,IU7,"-")</f>
        <v>-</v>
      </c>
      <c r="IQ12" s="95" t="str">
        <f>IF($IM$8,IV7,"-")</f>
        <v>-</v>
      </c>
      <c r="IR12" s="84"/>
      <c r="IS12" s="84"/>
      <c r="IT12" s="84"/>
      <c r="IU12" s="84"/>
      <c r="IV12" s="84"/>
      <c r="IW12" s="94" t="s">
        <v>141</v>
      </c>
      <c r="IX12" s="95" t="str">
        <f>IF($IX$8,JC7,"-")</f>
        <v>-</v>
      </c>
      <c r="IY12" s="95" t="str">
        <f>IF($IX$8,JD7,"-")</f>
        <v>-</v>
      </c>
      <c r="IZ12" s="95" t="str">
        <f>IF($IX$8,JE7,"-")</f>
        <v>-</v>
      </c>
      <c r="JA12" s="95" t="str">
        <f>IF($IX$8,JF7,"-")</f>
        <v>-</v>
      </c>
      <c r="JB12" s="95" t="str">
        <f>IF($IX$8,JG7,"-")</f>
        <v>-</v>
      </c>
      <c r="JC12" s="84"/>
      <c r="JD12" s="84"/>
      <c r="JE12" s="84"/>
      <c r="JF12" s="84"/>
      <c r="JG12" s="94" t="s">
        <v>141</v>
      </c>
      <c r="JH12" s="95" t="str">
        <f>IF($JH$8,JM7,"-")</f>
        <v>-</v>
      </c>
      <c r="JI12" s="95" t="str">
        <f>IF($JH$8,JN7,"-")</f>
        <v>-</v>
      </c>
      <c r="JJ12" s="95" t="str">
        <f>IF($JH$8,JO7,"-")</f>
        <v>-</v>
      </c>
      <c r="JK12" s="95" t="str">
        <f>IF($JH$8,JP7,"-")</f>
        <v>-</v>
      </c>
      <c r="JL12" s="95" t="str">
        <f>IF($JH$8,JQ7,"-")</f>
        <v>-</v>
      </c>
      <c r="JM12" s="84"/>
      <c r="JN12" s="84"/>
      <c r="JO12" s="84"/>
      <c r="JP12" s="84"/>
      <c r="JQ12" s="94" t="s">
        <v>141</v>
      </c>
      <c r="JR12" s="95" t="str">
        <f>IF($JR$8,JW7,"-")</f>
        <v>-</v>
      </c>
      <c r="JS12" s="95" t="str">
        <f>IF($JR$8,JX7,"-")</f>
        <v>-</v>
      </c>
      <c r="JT12" s="95" t="str">
        <f>IF($JR$8,JY7,"-")</f>
        <v>-</v>
      </c>
      <c r="JU12" s="95" t="str">
        <f>IF($JR$8,JZ7,"-")</f>
        <v>-</v>
      </c>
      <c r="JV12" s="95" t="str">
        <f>IF($JR$8,KA7,"-")</f>
        <v>-</v>
      </c>
      <c r="JW12" s="84"/>
      <c r="JX12" s="84"/>
      <c r="JY12" s="84"/>
      <c r="JZ12" s="84"/>
      <c r="KA12" s="94" t="s">
        <v>141</v>
      </c>
      <c r="KB12" s="95" t="str">
        <f>IF($KB$8,KG7,"-")</f>
        <v>-</v>
      </c>
      <c r="KC12" s="95" t="str">
        <f>IF($KB$8,KH7,"-")</f>
        <v>-</v>
      </c>
      <c r="KD12" s="95" t="str">
        <f>IF($KB$8,KI7,"-")</f>
        <v>-</v>
      </c>
      <c r="KE12" s="95" t="str">
        <f>IF($KB$8,KJ7,"-")</f>
        <v>-</v>
      </c>
      <c r="KF12" s="95" t="str">
        <f>IF($KB$8,KK7,"-")</f>
        <v>-</v>
      </c>
      <c r="KG12" s="84"/>
      <c r="KH12" s="84"/>
      <c r="KI12" s="84"/>
      <c r="KJ12" s="84"/>
      <c r="KK12" s="94" t="s">
        <v>141</v>
      </c>
      <c r="KL12" s="95" t="str">
        <f>IF($KL$8,KQ7,"-")</f>
        <v>-</v>
      </c>
      <c r="KM12" s="95" t="str">
        <f>IF($KL$8,KR7,"-")</f>
        <v>-</v>
      </c>
      <c r="KN12" s="95" t="str">
        <f>IF($KL$8,KS7,"-")</f>
        <v>-</v>
      </c>
      <c r="KO12" s="95" t="str">
        <f>IF($KL$8,KT7,"-")</f>
        <v>-</v>
      </c>
      <c r="KP12" s="95" t="str">
        <f>IF($KL$8,KU7,"-")</f>
        <v>-</v>
      </c>
      <c r="KQ12" s="84"/>
      <c r="KR12" s="84"/>
      <c r="KS12" s="84"/>
      <c r="KT12" s="84"/>
      <c r="KU12" s="84"/>
      <c r="KV12" s="94" t="s">
        <v>141</v>
      </c>
      <c r="KW12" s="95">
        <f>IF($KW$8,LB7,"-")</f>
        <v>13.7</v>
      </c>
      <c r="KX12" s="95">
        <f>IF($KW$8,LC7,"-")</f>
        <v>12</v>
      </c>
      <c r="KY12" s="95">
        <f>IF($KW$8,LD7,"-")</f>
        <v>14.5</v>
      </c>
      <c r="KZ12" s="95">
        <f>IF($KW$8,LE7,"-")</f>
        <v>14.9</v>
      </c>
      <c r="LA12" s="95">
        <f>IF($KW$8,LF7,"-")</f>
        <v>15.2</v>
      </c>
      <c r="LB12" s="84"/>
      <c r="LC12" s="84"/>
      <c r="LD12" s="84"/>
      <c r="LE12" s="84"/>
      <c r="LF12" s="94" t="s">
        <v>141</v>
      </c>
      <c r="LG12" s="95">
        <f>IF($LG$8,LL7,"-")</f>
        <v>2.5</v>
      </c>
      <c r="LH12" s="95">
        <f>IF($LG$8,LM7,"-")</f>
        <v>0.3</v>
      </c>
      <c r="LI12" s="95">
        <f>IF($LG$8,LN7,"-")</f>
        <v>0.3</v>
      </c>
      <c r="LJ12" s="95">
        <f>IF($LG$8,LO7,"-")</f>
        <v>0.3</v>
      </c>
      <c r="LK12" s="95">
        <f>IF($LG$8,LP7,"-")</f>
        <v>0.7</v>
      </c>
      <c r="LL12" s="84"/>
      <c r="LM12" s="84"/>
      <c r="LN12" s="84"/>
      <c r="LO12" s="84"/>
      <c r="LP12" s="94" t="s">
        <v>141</v>
      </c>
      <c r="LQ12" s="95">
        <f>IF($LQ$8,LV7,"-")</f>
        <v>259</v>
      </c>
      <c r="LR12" s="95">
        <f>IF($LQ$8,LW7,"-")</f>
        <v>197.2</v>
      </c>
      <c r="LS12" s="95">
        <f>IF($LQ$8,LX7,"-")</f>
        <v>181.3</v>
      </c>
      <c r="LT12" s="95">
        <f>IF($LQ$8,LY7,"-")</f>
        <v>164.9</v>
      </c>
      <c r="LU12" s="95">
        <f>IF($LQ$8,LZ7,"-")</f>
        <v>146.19999999999999</v>
      </c>
      <c r="LV12" s="84"/>
      <c r="LW12" s="84"/>
      <c r="LX12" s="84"/>
      <c r="LY12" s="84"/>
      <c r="LZ12" s="94" t="s">
        <v>141</v>
      </c>
      <c r="MA12" s="95" t="str">
        <f>IF($MA$8,MF7,"-")</f>
        <v>-</v>
      </c>
      <c r="MB12" s="95" t="str">
        <f>IF($MA$8,MG7,"-")</f>
        <v>-</v>
      </c>
      <c r="MC12" s="95" t="str">
        <f>IF($MA$8,MH7,"-")</f>
        <v>-</v>
      </c>
      <c r="MD12" s="95" t="str">
        <f>IF($MA$8,MI7,"-")</f>
        <v>-</v>
      </c>
      <c r="ME12" s="95" t="str">
        <f>IF($MA$8,MJ7,"-")</f>
        <v>-</v>
      </c>
      <c r="MF12" s="84"/>
      <c r="MG12" s="84"/>
      <c r="MH12" s="84"/>
      <c r="MI12" s="84"/>
      <c r="MJ12" s="94" t="s">
        <v>141</v>
      </c>
      <c r="MK12" s="95">
        <f>IF($MK$8,MP7,"-")</f>
        <v>100</v>
      </c>
      <c r="ML12" s="95">
        <f>IF($MK$8,MQ7,"-")</f>
        <v>98.2</v>
      </c>
      <c r="MM12" s="95">
        <f>IF($MK$8,MR7,"-")</f>
        <v>98.8</v>
      </c>
      <c r="MN12" s="95">
        <f>IF($MK$8,MS7,"-")</f>
        <v>98.3</v>
      </c>
      <c r="MO12" s="95">
        <f>IF($MK$8,MT7,"-")</f>
        <v>98.7</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142</v>
      </c>
      <c r="AY13" s="95">
        <f>$BI$7</f>
        <v>100</v>
      </c>
      <c r="AZ13" s="95">
        <f>$BI$7</f>
        <v>100</v>
      </c>
      <c r="BA13" s="95">
        <f>$BI$7</f>
        <v>100</v>
      </c>
      <c r="BB13" s="95">
        <f>$BI$7</f>
        <v>100</v>
      </c>
      <c r="BC13" s="95">
        <f>$BI$7</f>
        <v>100</v>
      </c>
      <c r="BD13" s="84"/>
      <c r="BE13" s="84"/>
      <c r="BF13" s="84"/>
      <c r="BG13" s="84"/>
      <c r="BH13" s="84"/>
      <c r="BI13" s="94" t="s">
        <v>142</v>
      </c>
      <c r="BJ13" s="95">
        <f>$BT$7</f>
        <v>100</v>
      </c>
      <c r="BK13" s="95">
        <f>$BT$7</f>
        <v>100</v>
      </c>
      <c r="BL13" s="95">
        <f>$BT$7</f>
        <v>100</v>
      </c>
      <c r="BM13" s="95">
        <f>$BT$7</f>
        <v>100</v>
      </c>
      <c r="BN13" s="95">
        <f>$BT$7</f>
        <v>100</v>
      </c>
      <c r="BO13" s="84"/>
      <c r="BP13" s="84"/>
      <c r="BQ13" s="84"/>
      <c r="BR13" s="84"/>
      <c r="BS13" s="84"/>
      <c r="BT13" s="94" t="s">
        <v>142</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143</v>
      </c>
      <c r="C14" s="99"/>
      <c r="D14" s="100"/>
      <c r="E14" s="99"/>
      <c r="F14" s="197" t="s">
        <v>144</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145</v>
      </c>
      <c r="C15" s="196"/>
      <c r="D15" s="100"/>
      <c r="E15" s="97">
        <v>1</v>
      </c>
      <c r="F15" s="196" t="s">
        <v>146</v>
      </c>
      <c r="G15" s="196"/>
      <c r="H15" s="102" t="s">
        <v>147</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148</v>
      </c>
      <c r="AY15" s="103"/>
      <c r="AZ15" s="103"/>
      <c r="BA15" s="103"/>
      <c r="BB15" s="103"/>
      <c r="BC15" s="103"/>
      <c r="BD15" s="100"/>
      <c r="BE15" s="100"/>
      <c r="BF15" s="100"/>
      <c r="BG15" s="100"/>
      <c r="BH15" s="100"/>
      <c r="BI15" s="101" t="s">
        <v>148</v>
      </c>
      <c r="BJ15" s="103"/>
      <c r="BK15" s="103"/>
      <c r="BL15" s="103"/>
      <c r="BM15" s="103"/>
      <c r="BN15" s="103"/>
      <c r="BO15" s="100"/>
      <c r="BP15" s="100"/>
      <c r="BQ15" s="100"/>
      <c r="BR15" s="100"/>
      <c r="BS15" s="100"/>
      <c r="BT15" s="101" t="s">
        <v>148</v>
      </c>
      <c r="BU15" s="103"/>
      <c r="BV15" s="103"/>
      <c r="BW15" s="103"/>
      <c r="BX15" s="103"/>
      <c r="BY15" s="103"/>
      <c r="BZ15" s="100"/>
      <c r="CA15" s="100"/>
      <c r="CB15" s="100"/>
      <c r="CC15" s="100"/>
      <c r="CD15" s="100"/>
      <c r="CE15" s="101" t="s">
        <v>148</v>
      </c>
      <c r="CF15" s="103"/>
      <c r="CG15" s="103"/>
      <c r="CH15" s="103"/>
      <c r="CI15" s="103"/>
      <c r="CJ15" s="103"/>
      <c r="CK15" s="100"/>
      <c r="CL15" s="100"/>
      <c r="CM15" s="100"/>
      <c r="CN15" s="100"/>
      <c r="CO15" s="101" t="s">
        <v>148</v>
      </c>
      <c r="CP15" s="103"/>
      <c r="CQ15" s="103"/>
      <c r="CR15" s="103"/>
      <c r="CS15" s="103"/>
      <c r="CT15" s="103"/>
      <c r="CU15" s="100"/>
      <c r="CV15" s="100"/>
      <c r="CW15" s="100"/>
      <c r="CX15" s="100"/>
      <c r="CY15" s="100"/>
      <c r="CZ15" s="101" t="s">
        <v>148</v>
      </c>
      <c r="DA15" s="103"/>
      <c r="DB15" s="103"/>
      <c r="DC15" s="103"/>
      <c r="DD15" s="103"/>
      <c r="DE15" s="103"/>
      <c r="DF15" s="100"/>
      <c r="DG15" s="100"/>
      <c r="DH15" s="100"/>
      <c r="DI15" s="100"/>
      <c r="DJ15" s="101" t="s">
        <v>148</v>
      </c>
      <c r="DK15" s="103"/>
      <c r="DL15" s="103"/>
      <c r="DM15" s="103"/>
      <c r="DN15" s="103"/>
      <c r="DO15" s="103"/>
      <c r="DP15" s="100"/>
      <c r="DQ15" s="100"/>
      <c r="DR15" s="100"/>
      <c r="DS15" s="100"/>
      <c r="DT15" s="101" t="s">
        <v>148</v>
      </c>
      <c r="DU15" s="103"/>
      <c r="DV15" s="103"/>
      <c r="DW15" s="103"/>
      <c r="DX15" s="103"/>
      <c r="DY15" s="103"/>
      <c r="DZ15" s="100"/>
      <c r="EA15" s="100"/>
      <c r="EB15" s="100"/>
      <c r="EC15" s="100"/>
      <c r="ED15" s="101" t="s">
        <v>148</v>
      </c>
      <c r="EE15" s="103"/>
      <c r="EF15" s="103"/>
      <c r="EG15" s="103"/>
      <c r="EH15" s="103"/>
      <c r="EI15" s="103"/>
      <c r="EJ15" s="100"/>
      <c r="EK15" s="100"/>
      <c r="EL15" s="100"/>
      <c r="EM15" s="100"/>
      <c r="EN15" s="101" t="s">
        <v>148</v>
      </c>
      <c r="EO15" s="103"/>
      <c r="EP15" s="103"/>
      <c r="EQ15" s="103"/>
      <c r="ER15" s="103"/>
      <c r="ES15" s="103"/>
      <c r="ET15" s="100"/>
      <c r="EU15" s="100"/>
      <c r="EV15" s="100"/>
      <c r="EW15" s="100"/>
      <c r="EX15" s="100"/>
      <c r="EY15" s="101" t="s">
        <v>148</v>
      </c>
      <c r="EZ15" s="103"/>
      <c r="FA15" s="103"/>
      <c r="FB15" s="103"/>
      <c r="FC15" s="103"/>
      <c r="FD15" s="103"/>
      <c r="FE15" s="100"/>
      <c r="FF15" s="100"/>
      <c r="FG15" s="100"/>
      <c r="FH15" s="100"/>
      <c r="FI15" s="101" t="s">
        <v>148</v>
      </c>
      <c r="FJ15" s="103"/>
      <c r="FK15" s="103"/>
      <c r="FL15" s="103"/>
      <c r="FM15" s="103"/>
      <c r="FN15" s="103"/>
      <c r="FO15" s="100"/>
      <c r="FP15" s="100"/>
      <c r="FQ15" s="100"/>
      <c r="FR15" s="100"/>
      <c r="FS15" s="101" t="s">
        <v>148</v>
      </c>
      <c r="FT15" s="103"/>
      <c r="FU15" s="103"/>
      <c r="FV15" s="103"/>
      <c r="FW15" s="103"/>
      <c r="FX15" s="103"/>
      <c r="FY15" s="100"/>
      <c r="FZ15" s="100"/>
      <c r="GA15" s="100"/>
      <c r="GB15" s="100"/>
      <c r="GC15" s="101" t="s">
        <v>148</v>
      </c>
      <c r="GD15" s="103"/>
      <c r="GE15" s="103"/>
      <c r="GF15" s="103"/>
      <c r="GG15" s="103"/>
      <c r="GH15" s="103"/>
      <c r="GI15" s="100"/>
      <c r="GJ15" s="100"/>
      <c r="GK15" s="100"/>
      <c r="GL15" s="100"/>
      <c r="GM15" s="101" t="s">
        <v>148</v>
      </c>
      <c r="GN15" s="103"/>
      <c r="GO15" s="103"/>
      <c r="GP15" s="103"/>
      <c r="GQ15" s="103"/>
      <c r="GR15" s="103"/>
      <c r="GS15" s="100"/>
      <c r="GT15" s="100"/>
      <c r="GU15" s="100"/>
      <c r="GV15" s="100"/>
      <c r="GW15" s="100"/>
      <c r="GX15" s="101" t="s">
        <v>148</v>
      </c>
      <c r="GY15" s="103"/>
      <c r="GZ15" s="103"/>
      <c r="HA15" s="103"/>
      <c r="HB15" s="103"/>
      <c r="HC15" s="103"/>
      <c r="HD15" s="100"/>
      <c r="HE15" s="100"/>
      <c r="HF15" s="100"/>
      <c r="HG15" s="100"/>
      <c r="HH15" s="101" t="s">
        <v>148</v>
      </c>
      <c r="HI15" s="103"/>
      <c r="HJ15" s="103"/>
      <c r="HK15" s="103"/>
      <c r="HL15" s="103"/>
      <c r="HM15" s="103"/>
      <c r="HN15" s="100"/>
      <c r="HO15" s="100"/>
      <c r="HP15" s="100"/>
      <c r="HQ15" s="100"/>
      <c r="HR15" s="101" t="s">
        <v>148</v>
      </c>
      <c r="HS15" s="103"/>
      <c r="HT15" s="103"/>
      <c r="HU15" s="103"/>
      <c r="HV15" s="103"/>
      <c r="HW15" s="103"/>
      <c r="HX15" s="100"/>
      <c r="HY15" s="100"/>
      <c r="HZ15" s="100"/>
      <c r="IA15" s="100"/>
      <c r="IB15" s="101" t="s">
        <v>148</v>
      </c>
      <c r="IC15" s="103"/>
      <c r="ID15" s="103"/>
      <c r="IE15" s="103"/>
      <c r="IF15" s="103"/>
      <c r="IG15" s="103"/>
      <c r="IH15" s="100"/>
      <c r="II15" s="100"/>
      <c r="IJ15" s="100"/>
      <c r="IK15" s="100"/>
      <c r="IL15" s="101" t="s">
        <v>148</v>
      </c>
      <c r="IM15" s="103"/>
      <c r="IN15" s="103"/>
      <c r="IO15" s="103"/>
      <c r="IP15" s="103"/>
      <c r="IQ15" s="103"/>
      <c r="IR15" s="100"/>
      <c r="IS15" s="100"/>
      <c r="IT15" s="100"/>
      <c r="IU15" s="100"/>
      <c r="IV15" s="100"/>
      <c r="IW15" s="101" t="s">
        <v>148</v>
      </c>
      <c r="IX15" s="103"/>
      <c r="IY15" s="103"/>
      <c r="IZ15" s="103"/>
      <c r="JA15" s="103"/>
      <c r="JB15" s="103"/>
      <c r="JC15" s="100"/>
      <c r="JD15" s="100"/>
      <c r="JE15" s="100"/>
      <c r="JF15" s="100"/>
      <c r="JG15" s="101" t="s">
        <v>148</v>
      </c>
      <c r="JH15" s="103"/>
      <c r="JI15" s="103"/>
      <c r="JJ15" s="103"/>
      <c r="JK15" s="103"/>
      <c r="JL15" s="103"/>
      <c r="JM15" s="100"/>
      <c r="JN15" s="100"/>
      <c r="JO15" s="100"/>
      <c r="JP15" s="100"/>
      <c r="JQ15" s="101" t="s">
        <v>148</v>
      </c>
      <c r="JR15" s="103"/>
      <c r="JS15" s="103"/>
      <c r="JT15" s="103"/>
      <c r="JU15" s="103"/>
      <c r="JV15" s="103"/>
      <c r="JW15" s="100"/>
      <c r="JX15" s="100"/>
      <c r="JY15" s="100"/>
      <c r="JZ15" s="100"/>
      <c r="KA15" s="101" t="s">
        <v>148</v>
      </c>
      <c r="KB15" s="103"/>
      <c r="KC15" s="103"/>
      <c r="KD15" s="103"/>
      <c r="KE15" s="103"/>
      <c r="KF15" s="103"/>
      <c r="KG15" s="100"/>
      <c r="KH15" s="100"/>
      <c r="KI15" s="100"/>
      <c r="KJ15" s="100"/>
      <c r="KK15" s="101" t="s">
        <v>148</v>
      </c>
      <c r="KL15" s="103"/>
      <c r="KM15" s="103"/>
      <c r="KN15" s="103"/>
      <c r="KO15" s="103"/>
      <c r="KP15" s="103"/>
      <c r="KQ15" s="100"/>
      <c r="KR15" s="100"/>
      <c r="KS15" s="100"/>
      <c r="KT15" s="100"/>
      <c r="KU15" s="100"/>
      <c r="KV15" s="101" t="s">
        <v>148</v>
      </c>
      <c r="KW15" s="103"/>
      <c r="KX15" s="103"/>
      <c r="KY15" s="103"/>
      <c r="KZ15" s="103"/>
      <c r="LA15" s="103"/>
      <c r="LB15" s="100"/>
      <c r="LC15" s="100"/>
      <c r="LD15" s="100"/>
      <c r="LE15" s="100"/>
      <c r="LF15" s="101" t="s">
        <v>148</v>
      </c>
      <c r="LG15" s="103"/>
      <c r="LH15" s="103"/>
      <c r="LI15" s="103"/>
      <c r="LJ15" s="103"/>
      <c r="LK15" s="103"/>
      <c r="LL15" s="100"/>
      <c r="LM15" s="100"/>
      <c r="LN15" s="100"/>
      <c r="LO15" s="100"/>
      <c r="LP15" s="101" t="s">
        <v>148</v>
      </c>
      <c r="LQ15" s="103"/>
      <c r="LR15" s="103"/>
      <c r="LS15" s="103"/>
      <c r="LT15" s="103"/>
      <c r="LU15" s="103"/>
      <c r="LV15" s="100"/>
      <c r="LW15" s="100"/>
      <c r="LX15" s="100"/>
      <c r="LY15" s="100"/>
      <c r="LZ15" s="101" t="s">
        <v>148</v>
      </c>
      <c r="MA15" s="103"/>
      <c r="MB15" s="103"/>
      <c r="MC15" s="103"/>
      <c r="MD15" s="103"/>
      <c r="ME15" s="103"/>
      <c r="MF15" s="100"/>
      <c r="MG15" s="100"/>
      <c r="MH15" s="100"/>
      <c r="MI15" s="100"/>
      <c r="MJ15" s="101" t="s">
        <v>148</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149</v>
      </c>
      <c r="C16" s="196"/>
      <c r="D16" s="100"/>
      <c r="E16" s="97">
        <f>E15+1</f>
        <v>2</v>
      </c>
      <c r="F16" s="196" t="s">
        <v>150</v>
      </c>
      <c r="G16" s="196"/>
      <c r="H16" s="102" t="s">
        <v>151</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152</v>
      </c>
      <c r="C17" s="196"/>
      <c r="D17" s="100"/>
      <c r="E17" s="97">
        <f t="shared" ref="E17" si="8">E16+1</f>
        <v>3</v>
      </c>
      <c r="F17" s="196" t="s">
        <v>153</v>
      </c>
      <c r="G17" s="196"/>
      <c r="H17" s="102" t="s">
        <v>154</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155</v>
      </c>
      <c r="AY17" s="106">
        <f>IF(AY7="-",NA(),AY7)</f>
        <v>520.79999999999995</v>
      </c>
      <c r="AZ17" s="106">
        <f t="shared" ref="AZ17:BC17" si="9">IF(AZ7="-",NA(),AZ7)</f>
        <v>343.8</v>
      </c>
      <c r="BA17" s="106">
        <f t="shared" si="9"/>
        <v>527.5</v>
      </c>
      <c r="BB17" s="106">
        <f t="shared" si="9"/>
        <v>128.19999999999999</v>
      </c>
      <c r="BC17" s="106">
        <f t="shared" si="9"/>
        <v>112.1</v>
      </c>
      <c r="BD17" s="100"/>
      <c r="BE17" s="100"/>
      <c r="BF17" s="100"/>
      <c r="BG17" s="100"/>
      <c r="BH17" s="100"/>
      <c r="BI17" s="105" t="s">
        <v>155</v>
      </c>
      <c r="BJ17" s="106">
        <f>IF(BJ7="-",NA(),BJ7)</f>
        <v>987.5</v>
      </c>
      <c r="BK17" s="106">
        <f t="shared" ref="BK17:BN17" si="10">IF(BK7="-",NA(),BK7)</f>
        <v>1656.8</v>
      </c>
      <c r="BL17" s="106">
        <f t="shared" si="10"/>
        <v>1498.2</v>
      </c>
      <c r="BM17" s="106">
        <f t="shared" si="10"/>
        <v>1511.9</v>
      </c>
      <c r="BN17" s="106">
        <f t="shared" si="10"/>
        <v>551.79999999999995</v>
      </c>
      <c r="BO17" s="100"/>
      <c r="BP17" s="100"/>
      <c r="BQ17" s="100"/>
      <c r="BR17" s="100"/>
      <c r="BS17" s="100"/>
      <c r="BT17" s="105" t="s">
        <v>155</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155</v>
      </c>
      <c r="CF17" s="106">
        <f>IF(CF7="-",NA(),CF7)</f>
        <v>11931.6</v>
      </c>
      <c r="CG17" s="106">
        <f t="shared" ref="CG17:CJ17" si="12">IF(CG7="-",NA(),CG7)</f>
        <v>11310.3</v>
      </c>
      <c r="CH17" s="106">
        <f t="shared" si="12"/>
        <v>7536.7</v>
      </c>
      <c r="CI17" s="106">
        <f t="shared" si="12"/>
        <v>30049.8</v>
      </c>
      <c r="CJ17" s="106">
        <f t="shared" si="12"/>
        <v>34423.699999999997</v>
      </c>
      <c r="CK17" s="100"/>
      <c r="CL17" s="100"/>
      <c r="CM17" s="100"/>
      <c r="CN17" s="100"/>
      <c r="CO17" s="105" t="s">
        <v>155</v>
      </c>
      <c r="CP17" s="107">
        <f>IF(CP7="-",NA(),CP7)</f>
        <v>37527</v>
      </c>
      <c r="CQ17" s="107">
        <f t="shared" ref="CQ17:CT17" si="13">IF(CQ7="-",NA(),CQ7)</f>
        <v>33856</v>
      </c>
      <c r="CR17" s="107">
        <f t="shared" si="13"/>
        <v>40545</v>
      </c>
      <c r="CS17" s="107">
        <f t="shared" si="13"/>
        <v>36426</v>
      </c>
      <c r="CT17" s="107">
        <f t="shared" si="13"/>
        <v>30931</v>
      </c>
      <c r="CU17" s="100"/>
      <c r="CV17" s="100"/>
      <c r="CW17" s="100"/>
      <c r="CX17" s="100"/>
      <c r="CY17" s="100"/>
      <c r="CZ17" s="105" t="s">
        <v>155</v>
      </c>
      <c r="DA17" s="106">
        <f>IF(DA7="-",NA(),DA7)</f>
        <v>8.1</v>
      </c>
      <c r="DB17" s="106">
        <f t="shared" ref="DB17:DE17" si="14">IF(DB7="-",NA(),DB7)</f>
        <v>11.8</v>
      </c>
      <c r="DC17" s="106">
        <f t="shared" si="14"/>
        <v>12.3</v>
      </c>
      <c r="DD17" s="106">
        <f t="shared" si="14"/>
        <v>12.8</v>
      </c>
      <c r="DE17" s="106">
        <f t="shared" si="14"/>
        <v>12.4</v>
      </c>
      <c r="DF17" s="100"/>
      <c r="DG17" s="100"/>
      <c r="DH17" s="100"/>
      <c r="DI17" s="100"/>
      <c r="DJ17" s="105" t="s">
        <v>155</v>
      </c>
      <c r="DK17" s="106">
        <f>IF(DK7="-",NA(),DK7)</f>
        <v>5.4</v>
      </c>
      <c r="DL17" s="106">
        <f t="shared" ref="DL17:DO17" si="15">IF(DL7="-",NA(),DL7)</f>
        <v>1.3</v>
      </c>
      <c r="DM17" s="106">
        <f t="shared" si="15"/>
        <v>0</v>
      </c>
      <c r="DN17" s="106">
        <f t="shared" si="15"/>
        <v>0</v>
      </c>
      <c r="DO17" s="106">
        <f t="shared" si="15"/>
        <v>0</v>
      </c>
      <c r="DP17" s="100"/>
      <c r="DQ17" s="100"/>
      <c r="DR17" s="100"/>
      <c r="DS17" s="100"/>
      <c r="DT17" s="105" t="s">
        <v>155</v>
      </c>
      <c r="DU17" s="106">
        <f>IF(DU7="-",NA(),DU7)</f>
        <v>1256.5999999999999</v>
      </c>
      <c r="DV17" s="106">
        <f t="shared" ref="DV17:DY17" si="16">IF(DV7="-",NA(),DV7)</f>
        <v>895.7</v>
      </c>
      <c r="DW17" s="106">
        <f t="shared" si="16"/>
        <v>869.3</v>
      </c>
      <c r="DX17" s="106">
        <f t="shared" si="16"/>
        <v>782.6</v>
      </c>
      <c r="DY17" s="106">
        <f t="shared" si="16"/>
        <v>760.7</v>
      </c>
      <c r="DZ17" s="100"/>
      <c r="EA17" s="100"/>
      <c r="EB17" s="100"/>
      <c r="EC17" s="100"/>
      <c r="ED17" s="105" t="s">
        <v>155</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155</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155</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155</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155</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155</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155</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155</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155</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155</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155</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155</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155</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155</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155</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155</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155</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155</v>
      </c>
      <c r="KW17" s="106">
        <f>IF(KW7="-",NA(),KW7)</f>
        <v>8.1</v>
      </c>
      <c r="KX17" s="106">
        <f t="shared" ref="KX17:LA17" si="34">IF(KX7="-",NA(),KX7)</f>
        <v>11.8</v>
      </c>
      <c r="KY17" s="106">
        <f t="shared" si="34"/>
        <v>12.3</v>
      </c>
      <c r="KZ17" s="106">
        <f t="shared" si="34"/>
        <v>12.8</v>
      </c>
      <c r="LA17" s="106">
        <f t="shared" si="34"/>
        <v>12.4</v>
      </c>
      <c r="LB17" s="100"/>
      <c r="LC17" s="100"/>
      <c r="LD17" s="100"/>
      <c r="LE17" s="100"/>
      <c r="LF17" s="105" t="s">
        <v>155</v>
      </c>
      <c r="LG17" s="106">
        <f>IF(LG7="-",NA(),LG7)</f>
        <v>5.4</v>
      </c>
      <c r="LH17" s="106">
        <f t="shared" ref="LH17:LK17" si="35">IF(LH7="-",NA(),LH7)</f>
        <v>1.3</v>
      </c>
      <c r="LI17" s="106">
        <f t="shared" si="35"/>
        <v>0</v>
      </c>
      <c r="LJ17" s="106">
        <f t="shared" si="35"/>
        <v>0</v>
      </c>
      <c r="LK17" s="106">
        <f t="shared" si="35"/>
        <v>0</v>
      </c>
      <c r="LL17" s="100"/>
      <c r="LM17" s="100"/>
      <c r="LN17" s="100"/>
      <c r="LO17" s="100"/>
      <c r="LP17" s="105" t="s">
        <v>155</v>
      </c>
      <c r="LQ17" s="106">
        <f>IF(LQ7="-",NA(),LQ7)</f>
        <v>1256.5999999999999</v>
      </c>
      <c r="LR17" s="106">
        <f t="shared" ref="LR17:LU17" si="36">IF(LR7="-",NA(),LR7)</f>
        <v>895.7</v>
      </c>
      <c r="LS17" s="106">
        <f t="shared" si="36"/>
        <v>869.3</v>
      </c>
      <c r="LT17" s="106">
        <f t="shared" si="36"/>
        <v>782.6</v>
      </c>
      <c r="LU17" s="106">
        <f t="shared" si="36"/>
        <v>760.7</v>
      </c>
      <c r="LV17" s="100"/>
      <c r="LW17" s="100"/>
      <c r="LX17" s="100"/>
      <c r="LY17" s="100"/>
      <c r="LZ17" s="105" t="s">
        <v>155</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155</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156</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157</v>
      </c>
      <c r="AY18" s="106">
        <f>IF(BD7="-",NA(),BD7)</f>
        <v>124.4</v>
      </c>
      <c r="AZ18" s="106">
        <f t="shared" ref="AZ18:BC18" si="39">IF(BE7="-",NA(),BE7)</f>
        <v>118.8</v>
      </c>
      <c r="BA18" s="106">
        <f t="shared" si="39"/>
        <v>88.8</v>
      </c>
      <c r="BB18" s="106">
        <f t="shared" si="39"/>
        <v>121.3</v>
      </c>
      <c r="BC18" s="106">
        <f t="shared" si="39"/>
        <v>123.2</v>
      </c>
      <c r="BD18" s="100"/>
      <c r="BE18" s="100"/>
      <c r="BF18" s="100"/>
      <c r="BG18" s="100"/>
      <c r="BH18" s="100"/>
      <c r="BI18" s="105" t="s">
        <v>157</v>
      </c>
      <c r="BJ18" s="106">
        <f>IF(BO7="-",NA(),BO7)</f>
        <v>324.60000000000002</v>
      </c>
      <c r="BK18" s="106">
        <f t="shared" ref="BK18:BN18" si="40">IF(BP7="-",NA(),BP7)</f>
        <v>255.4</v>
      </c>
      <c r="BL18" s="106">
        <f t="shared" si="40"/>
        <v>269.8</v>
      </c>
      <c r="BM18" s="106">
        <f t="shared" si="40"/>
        <v>247.9</v>
      </c>
      <c r="BN18" s="106">
        <f t="shared" si="40"/>
        <v>240.1</v>
      </c>
      <c r="BO18" s="100"/>
      <c r="BP18" s="100"/>
      <c r="BQ18" s="100"/>
      <c r="BR18" s="100"/>
      <c r="BS18" s="100"/>
      <c r="BT18" s="105" t="s">
        <v>157</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157</v>
      </c>
      <c r="CF18" s="106">
        <f>IF(CK7="-",NA(),CK7)</f>
        <v>17642.5</v>
      </c>
      <c r="CG18" s="106">
        <f t="shared" ref="CG18:CJ18" si="42">IF(CL7="-",NA(),CL7)</f>
        <v>18815.8</v>
      </c>
      <c r="CH18" s="106">
        <f t="shared" si="42"/>
        <v>22847.9</v>
      </c>
      <c r="CI18" s="106">
        <f t="shared" si="42"/>
        <v>19199</v>
      </c>
      <c r="CJ18" s="106">
        <f t="shared" si="42"/>
        <v>19830.400000000001</v>
      </c>
      <c r="CK18" s="100"/>
      <c r="CL18" s="100"/>
      <c r="CM18" s="100"/>
      <c r="CN18" s="100"/>
      <c r="CO18" s="105" t="s">
        <v>157</v>
      </c>
      <c r="CP18" s="107">
        <f>IF(CU7="-",NA(),CU7)</f>
        <v>58539</v>
      </c>
      <c r="CQ18" s="107">
        <f t="shared" ref="CQ18:CT18" si="43">IF(CV7="-",NA(),CV7)</f>
        <v>37685</v>
      </c>
      <c r="CR18" s="107">
        <f t="shared" si="43"/>
        <v>2390</v>
      </c>
      <c r="CS18" s="107">
        <f t="shared" si="43"/>
        <v>32739</v>
      </c>
      <c r="CT18" s="107">
        <f t="shared" si="43"/>
        <v>34140</v>
      </c>
      <c r="CU18" s="100"/>
      <c r="CV18" s="100"/>
      <c r="CW18" s="100"/>
      <c r="CX18" s="100"/>
      <c r="CY18" s="100"/>
      <c r="CZ18" s="105" t="s">
        <v>157</v>
      </c>
      <c r="DA18" s="106">
        <f>IF(DF7="-",NA(),DF7)</f>
        <v>33.9</v>
      </c>
      <c r="DB18" s="106">
        <f t="shared" ref="DB18:DE18" si="44">IF(DG7="-",NA(),DG7)</f>
        <v>31</v>
      </c>
      <c r="DC18" s="106">
        <f t="shared" si="44"/>
        <v>34.700000000000003</v>
      </c>
      <c r="DD18" s="106">
        <f t="shared" si="44"/>
        <v>30</v>
      </c>
      <c r="DE18" s="106">
        <f t="shared" si="44"/>
        <v>30.2</v>
      </c>
      <c r="DF18" s="100"/>
      <c r="DG18" s="100"/>
      <c r="DH18" s="100"/>
      <c r="DI18" s="100"/>
      <c r="DJ18" s="105" t="s">
        <v>157</v>
      </c>
      <c r="DK18" s="106">
        <f>IF(DP7="-",NA(),DP7)</f>
        <v>14.6</v>
      </c>
      <c r="DL18" s="106">
        <f t="shared" ref="DL18:DO18" si="45">IF(DQ7="-",NA(),DQ7)</f>
        <v>17.5</v>
      </c>
      <c r="DM18" s="106">
        <f t="shared" si="45"/>
        <v>14.4</v>
      </c>
      <c r="DN18" s="106">
        <f t="shared" si="45"/>
        <v>11.8</v>
      </c>
      <c r="DO18" s="106">
        <f t="shared" si="45"/>
        <v>14.2</v>
      </c>
      <c r="DP18" s="100"/>
      <c r="DQ18" s="100"/>
      <c r="DR18" s="100"/>
      <c r="DS18" s="100"/>
      <c r="DT18" s="105" t="s">
        <v>157</v>
      </c>
      <c r="DU18" s="106">
        <f>IF(DZ7="-",NA(),DZ7)</f>
        <v>109.9</v>
      </c>
      <c r="DV18" s="106">
        <f t="shared" ref="DV18:DY18" si="46">IF(EA7="-",NA(),EA7)</f>
        <v>107.3</v>
      </c>
      <c r="DW18" s="106">
        <f t="shared" si="46"/>
        <v>104.1</v>
      </c>
      <c r="DX18" s="106">
        <f t="shared" si="46"/>
        <v>136</v>
      </c>
      <c r="DY18" s="106">
        <f t="shared" si="46"/>
        <v>133.5</v>
      </c>
      <c r="DZ18" s="100"/>
      <c r="EA18" s="100"/>
      <c r="EB18" s="100"/>
      <c r="EC18" s="100"/>
      <c r="ED18" s="105" t="s">
        <v>157</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157</v>
      </c>
      <c r="EO18" s="106">
        <f>IF(ET7="-",NA(),ET7)</f>
        <v>72.5</v>
      </c>
      <c r="EP18" s="106">
        <f t="shared" ref="EP18:ES18" si="48">IF(EU7="-",NA(),EU7)</f>
        <v>75.599999999999994</v>
      </c>
      <c r="EQ18" s="106">
        <f t="shared" si="48"/>
        <v>78.8</v>
      </c>
      <c r="ER18" s="106">
        <f t="shared" si="48"/>
        <v>87.3</v>
      </c>
      <c r="ES18" s="106">
        <f t="shared" si="48"/>
        <v>82.1</v>
      </c>
      <c r="ET18" s="100"/>
      <c r="EU18" s="100"/>
      <c r="EV18" s="100"/>
      <c r="EW18" s="100"/>
      <c r="EX18" s="100"/>
      <c r="EY18" s="105" t="s">
        <v>157</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157</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157</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157</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157</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157</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157</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157</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157</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157</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157</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157</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157</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157</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157</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157</v>
      </c>
      <c r="KW18" s="106">
        <f>IF(OR(NOT($KW$8),LB7="-"),NA(),LB7)</f>
        <v>13.7</v>
      </c>
      <c r="KX18" s="106">
        <f>IF(OR(NOT($KW$8),LC7="-"),NA(),LC7)</f>
        <v>12</v>
      </c>
      <c r="KY18" s="106">
        <f>IF(OR(NOT($KW$8),LD7="-"),NA(),LD7)</f>
        <v>14.5</v>
      </c>
      <c r="KZ18" s="106">
        <f>IF(OR(NOT($KW$8),LE7="-"),NA(),LE7)</f>
        <v>14.9</v>
      </c>
      <c r="LA18" s="106">
        <f>IF(OR(NOT($KW$8),LF7="-"),NA(),LF7)</f>
        <v>15.2</v>
      </c>
      <c r="LB18" s="100"/>
      <c r="LC18" s="100"/>
      <c r="LD18" s="100"/>
      <c r="LE18" s="100"/>
      <c r="LF18" s="105" t="s">
        <v>157</v>
      </c>
      <c r="LG18" s="106">
        <f>IF(OR(NOT($LG$8),LL7="-"),NA(),LL7)</f>
        <v>2.5</v>
      </c>
      <c r="LH18" s="106">
        <f>IF(OR(NOT($LG$8),LM7="-"),NA(),LM7)</f>
        <v>0.3</v>
      </c>
      <c r="LI18" s="106">
        <f>IF(OR(NOT($LG$8),LN7="-"),NA(),LN7)</f>
        <v>0.3</v>
      </c>
      <c r="LJ18" s="106">
        <f>IF(OR(NOT($LG$8),LO7="-"),NA(),LO7)</f>
        <v>0.3</v>
      </c>
      <c r="LK18" s="106">
        <f>IF(OR(NOT($LG$8),LP7="-"),NA(),LP7)</f>
        <v>0.7</v>
      </c>
      <c r="LL18" s="100"/>
      <c r="LM18" s="100"/>
      <c r="LN18" s="100"/>
      <c r="LO18" s="100"/>
      <c r="LP18" s="105" t="s">
        <v>157</v>
      </c>
      <c r="LQ18" s="106">
        <f>IF(OR(NOT($LQ$8),LV7="-"),NA(),LV7)</f>
        <v>259</v>
      </c>
      <c r="LR18" s="106">
        <f>IF(OR(NOT($LQ$8),LW7="-"),NA(),LW7)</f>
        <v>197.2</v>
      </c>
      <c r="LS18" s="106">
        <f>IF(OR(NOT($LQ$8),LX7="-"),NA(),LX7)</f>
        <v>181.3</v>
      </c>
      <c r="LT18" s="106">
        <f>IF(OR(NOT($LQ$8),LY7="-"),NA(),LY7)</f>
        <v>164.9</v>
      </c>
      <c r="LU18" s="106">
        <f>IF(OR(NOT($LQ$8),LZ7="-"),NA(),LZ7)</f>
        <v>146.19999999999999</v>
      </c>
      <c r="LV18" s="100"/>
      <c r="LW18" s="100"/>
      <c r="LX18" s="100"/>
      <c r="LY18" s="100"/>
      <c r="LZ18" s="105" t="s">
        <v>157</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157</v>
      </c>
      <c r="MK18" s="106">
        <f>IF(OR(NOT($MK$8),MP7="-"),NA(),MP7)</f>
        <v>100</v>
      </c>
      <c r="ML18" s="106">
        <f>IF(OR(NOT($MK$8),MQ7="-"),NA(),MQ7)</f>
        <v>98.2</v>
      </c>
      <c r="MM18" s="106">
        <f>IF(OR(NOT($MK$8),MR7="-"),NA(),MR7)</f>
        <v>98.8</v>
      </c>
      <c r="MN18" s="106">
        <f>IF(OR(NOT($MK$8),MS7="-"),NA(),MS7)</f>
        <v>98.3</v>
      </c>
      <c r="MO18" s="106">
        <f>IF(OR(NOT($MK$8),MT7="-"),NA(),MT7)</f>
        <v>98.7</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158</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142</v>
      </c>
      <c r="AY19" s="106">
        <f>$BI$7</f>
        <v>100</v>
      </c>
      <c r="AZ19" s="106">
        <f t="shared" ref="AZ19:BC19" si="49">$BI$7</f>
        <v>100</v>
      </c>
      <c r="BA19" s="106">
        <f t="shared" si="49"/>
        <v>100</v>
      </c>
      <c r="BB19" s="106">
        <f t="shared" si="49"/>
        <v>100</v>
      </c>
      <c r="BC19" s="106">
        <f t="shared" si="49"/>
        <v>100</v>
      </c>
      <c r="BD19" s="100"/>
      <c r="BE19" s="100"/>
      <c r="BF19" s="100"/>
      <c r="BG19" s="100"/>
      <c r="BH19" s="100"/>
      <c r="BI19" s="108" t="s">
        <v>142</v>
      </c>
      <c r="BJ19" s="106">
        <f>$BT$7</f>
        <v>100</v>
      </c>
      <c r="BK19" s="106">
        <f>$BT$7</f>
        <v>100</v>
      </c>
      <c r="BL19" s="106">
        <f>$BT$7</f>
        <v>100</v>
      </c>
      <c r="BM19" s="106">
        <f>$BT$7</f>
        <v>100</v>
      </c>
      <c r="BN19" s="106">
        <f>$BT$7</f>
        <v>100</v>
      </c>
      <c r="BO19" s="100"/>
      <c r="BP19" s="100"/>
      <c r="BQ19" s="100"/>
      <c r="BR19" s="100"/>
      <c r="BS19" s="100"/>
      <c r="BT19" s="108" t="s">
        <v>142</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159</v>
      </c>
      <c r="C20" s="196"/>
      <c r="D20" s="100"/>
    </row>
    <row r="21" spans="1:374" x14ac:dyDescent="0.15">
      <c r="A21" s="97">
        <f t="shared" si="7"/>
        <v>7</v>
      </c>
      <c r="B21" s="196" t="s">
        <v>160</v>
      </c>
      <c r="C21" s="196"/>
      <c r="D21" s="100"/>
    </row>
    <row r="22" spans="1:374" x14ac:dyDescent="0.15">
      <c r="A22" s="97">
        <f t="shared" si="7"/>
        <v>8</v>
      </c>
      <c r="B22" s="196" t="s">
        <v>161</v>
      </c>
      <c r="C22" s="196"/>
      <c r="D22" s="100"/>
      <c r="E22" s="198" t="s">
        <v>162</v>
      </c>
      <c r="F22" s="199"/>
      <c r="G22" s="199"/>
      <c r="H22" s="199"/>
      <c r="I22" s="200"/>
    </row>
    <row r="23" spans="1:374" x14ac:dyDescent="0.15">
      <c r="A23" s="97">
        <f t="shared" si="7"/>
        <v>9</v>
      </c>
      <c r="B23" s="196" t="s">
        <v>163</v>
      </c>
      <c r="C23" s="196"/>
      <c r="D23" s="100"/>
      <c r="E23" s="201"/>
      <c r="F23" s="202"/>
      <c r="G23" s="202"/>
      <c r="H23" s="202"/>
      <c r="I23" s="203"/>
    </row>
    <row r="24" spans="1:374" x14ac:dyDescent="0.15">
      <c r="A24" s="97">
        <f t="shared" si="7"/>
        <v>10</v>
      </c>
      <c r="B24" s="196" t="s">
        <v>164</v>
      </c>
      <c r="C24" s="196"/>
      <c r="D24" s="100"/>
      <c r="E24" s="201"/>
      <c r="F24" s="202"/>
      <c r="G24" s="202"/>
      <c r="H24" s="202"/>
      <c r="I24" s="203"/>
    </row>
    <row r="25" spans="1:374" x14ac:dyDescent="0.15">
      <c r="A25" s="97">
        <f t="shared" si="7"/>
        <v>11</v>
      </c>
      <c r="B25" s="196" t="s">
        <v>165</v>
      </c>
      <c r="C25" s="196"/>
      <c r="D25" s="100"/>
      <c r="E25" s="201"/>
      <c r="F25" s="202"/>
      <c r="G25" s="202"/>
      <c r="H25" s="202"/>
      <c r="I25" s="203"/>
    </row>
    <row r="26" spans="1:374" x14ac:dyDescent="0.15">
      <c r="A26" s="97">
        <f t="shared" si="7"/>
        <v>12</v>
      </c>
      <c r="B26" s="196" t="s">
        <v>166</v>
      </c>
      <c r="C26" s="196"/>
      <c r="D26" s="100"/>
      <c r="E26" s="201"/>
      <c r="F26" s="202"/>
      <c r="G26" s="202"/>
      <c r="H26" s="202"/>
      <c r="I26" s="203"/>
    </row>
    <row r="27" spans="1:374" x14ac:dyDescent="0.15">
      <c r="A27" s="97">
        <f t="shared" si="7"/>
        <v>13</v>
      </c>
      <c r="B27" s="196" t="s">
        <v>167</v>
      </c>
      <c r="C27" s="196"/>
      <c r="D27" s="100"/>
      <c r="E27" s="201"/>
      <c r="F27" s="202"/>
      <c r="G27" s="202"/>
      <c r="H27" s="202"/>
      <c r="I27" s="203"/>
    </row>
    <row r="28" spans="1:374" x14ac:dyDescent="0.15">
      <c r="A28" s="97">
        <f t="shared" si="7"/>
        <v>14</v>
      </c>
      <c r="B28" s="196" t="s">
        <v>168</v>
      </c>
      <c r="C28" s="196"/>
      <c r="D28" s="100"/>
      <c r="E28" s="201"/>
      <c r="F28" s="202"/>
      <c r="G28" s="202"/>
      <c r="H28" s="202"/>
      <c r="I28" s="203"/>
    </row>
    <row r="29" spans="1:374" x14ac:dyDescent="0.15">
      <c r="A29" s="97">
        <f t="shared" si="7"/>
        <v>15</v>
      </c>
      <c r="B29" s="196" t="s">
        <v>169</v>
      </c>
      <c r="C29" s="196"/>
      <c r="D29" s="100"/>
      <c r="E29" s="201"/>
      <c r="F29" s="202"/>
      <c r="G29" s="202"/>
      <c r="H29" s="202"/>
      <c r="I29" s="203"/>
    </row>
    <row r="30" spans="1:374" x14ac:dyDescent="0.15">
      <c r="A30" s="97">
        <f t="shared" si="7"/>
        <v>16</v>
      </c>
      <c r="B30" s="196" t="s">
        <v>170</v>
      </c>
      <c r="C30" s="196"/>
      <c r="D30" s="100"/>
      <c r="E30" s="201"/>
      <c r="F30" s="202"/>
      <c r="G30" s="202"/>
      <c r="H30" s="202"/>
      <c r="I30" s="203"/>
    </row>
    <row r="31" spans="1:374" x14ac:dyDescent="0.15">
      <c r="A31" s="97">
        <f t="shared" si="7"/>
        <v>17</v>
      </c>
      <c r="B31" s="196" t="s">
        <v>171</v>
      </c>
      <c r="C31" s="196"/>
      <c r="D31" s="100"/>
      <c r="E31" s="201"/>
      <c r="F31" s="202"/>
      <c r="G31" s="202"/>
      <c r="H31" s="202"/>
      <c r="I31" s="203"/>
    </row>
    <row r="32" spans="1:374" x14ac:dyDescent="0.15">
      <c r="A32" s="97">
        <f t="shared" si="7"/>
        <v>18</v>
      </c>
      <c r="B32" s="196" t="s">
        <v>172</v>
      </c>
      <c r="C32" s="196"/>
      <c r="D32" s="100"/>
      <c r="E32" s="201"/>
      <c r="F32" s="202"/>
      <c r="G32" s="202"/>
      <c r="H32" s="202"/>
      <c r="I32" s="203"/>
    </row>
    <row r="33" spans="1:16" x14ac:dyDescent="0.15">
      <c r="A33" s="97">
        <f t="shared" si="7"/>
        <v>19</v>
      </c>
      <c r="B33" s="196" t="s">
        <v>173</v>
      </c>
      <c r="C33" s="196"/>
      <c r="D33" s="100"/>
      <c r="E33" s="201"/>
      <c r="F33" s="202"/>
      <c r="G33" s="202"/>
      <c r="H33" s="202"/>
      <c r="I33" s="203"/>
    </row>
    <row r="34" spans="1:16" x14ac:dyDescent="0.15">
      <c r="A34" s="97">
        <f t="shared" si="7"/>
        <v>20</v>
      </c>
      <c r="B34" s="196" t="s">
        <v>174</v>
      </c>
      <c r="C34" s="196"/>
      <c r="D34" s="100"/>
      <c r="E34" s="201"/>
      <c r="F34" s="202"/>
      <c r="G34" s="202"/>
      <c r="H34" s="202"/>
      <c r="I34" s="203"/>
    </row>
    <row r="35" spans="1:16" ht="25.5" customHeight="1" x14ac:dyDescent="0.15">
      <c r="E35" s="204"/>
      <c r="F35" s="205"/>
      <c r="G35" s="205"/>
      <c r="H35" s="205"/>
      <c r="I35" s="206"/>
    </row>
    <row r="36" spans="1:16" x14ac:dyDescent="0.15">
      <c r="A36" t="s">
        <v>175</v>
      </c>
      <c r="B36" t="s">
        <v>176</v>
      </c>
    </row>
    <row r="37" spans="1:16" x14ac:dyDescent="0.15">
      <c r="A37" t="s">
        <v>177</v>
      </c>
      <c r="B37" t="s">
        <v>178</v>
      </c>
      <c r="L37" s="198" t="s">
        <v>162</v>
      </c>
      <c r="M37" s="199"/>
      <c r="N37" s="199"/>
      <c r="O37" s="199"/>
      <c r="P37" s="200"/>
    </row>
    <row r="38" spans="1:16" x14ac:dyDescent="0.15">
      <c r="A38" t="s">
        <v>179</v>
      </c>
      <c r="B38" t="s">
        <v>180</v>
      </c>
      <c r="L38" s="201"/>
      <c r="M38" s="202"/>
      <c r="N38" s="202"/>
      <c r="O38" s="202"/>
      <c r="P38" s="203"/>
    </row>
    <row r="39" spans="1:16" x14ac:dyDescent="0.15">
      <c r="A39" t="s">
        <v>181</v>
      </c>
      <c r="B39" t="s">
        <v>182</v>
      </c>
      <c r="L39" s="201"/>
      <c r="M39" s="202"/>
      <c r="N39" s="202"/>
      <c r="O39" s="202"/>
      <c r="P39" s="203"/>
    </row>
    <row r="40" spans="1:16" x14ac:dyDescent="0.15">
      <c r="A40" t="s">
        <v>183</v>
      </c>
      <c r="B40" t="s">
        <v>184</v>
      </c>
      <c r="L40" s="201"/>
      <c r="M40" s="202"/>
      <c r="N40" s="202"/>
      <c r="O40" s="202"/>
      <c r="P40" s="203"/>
    </row>
    <row r="41" spans="1:16" x14ac:dyDescent="0.15">
      <c r="A41" t="s">
        <v>185</v>
      </c>
      <c r="B41" t="s">
        <v>186</v>
      </c>
      <c r="L41" s="201"/>
      <c r="M41" s="202"/>
      <c r="N41" s="202"/>
      <c r="O41" s="202"/>
      <c r="P41" s="203"/>
    </row>
    <row r="42" spans="1:16" x14ac:dyDescent="0.15">
      <c r="A42" t="s">
        <v>187</v>
      </c>
      <c r="B42" t="s">
        <v>188</v>
      </c>
      <c r="L42" s="201"/>
      <c r="M42" s="202"/>
      <c r="N42" s="202"/>
      <c r="O42" s="202"/>
      <c r="P42" s="203"/>
    </row>
    <row r="43" spans="1:16" x14ac:dyDescent="0.15">
      <c r="A43" t="s">
        <v>189</v>
      </c>
      <c r="B43" t="s">
        <v>190</v>
      </c>
      <c r="L43" s="201"/>
      <c r="M43" s="202"/>
      <c r="N43" s="202"/>
      <c r="O43" s="202"/>
      <c r="P43" s="203"/>
    </row>
    <row r="44" spans="1:16" x14ac:dyDescent="0.15">
      <c r="A44" t="s">
        <v>191</v>
      </c>
      <c r="B44" t="s">
        <v>192</v>
      </c>
      <c r="L44" s="201"/>
      <c r="M44" s="202"/>
      <c r="N44" s="202"/>
      <c r="O44" s="202"/>
      <c r="P44" s="203"/>
    </row>
    <row r="45" spans="1:16" x14ac:dyDescent="0.15">
      <c r="A45" t="s">
        <v>193</v>
      </c>
      <c r="B45" t="s">
        <v>194</v>
      </c>
      <c r="L45" s="201"/>
      <c r="M45" s="202"/>
      <c r="N45" s="202"/>
      <c r="O45" s="202"/>
      <c r="P45" s="203"/>
    </row>
    <row r="46" spans="1:16" x14ac:dyDescent="0.15">
      <c r="A46" t="s">
        <v>195</v>
      </c>
      <c r="B46" t="s">
        <v>196</v>
      </c>
      <c r="L46" s="201"/>
      <c r="M46" s="202"/>
      <c r="N46" s="202"/>
      <c r="O46" s="202"/>
      <c r="P46" s="203"/>
    </row>
    <row r="47" spans="1:16" x14ac:dyDescent="0.15">
      <c r="A47" t="s">
        <v>197</v>
      </c>
      <c r="B47" t="s">
        <v>198</v>
      </c>
      <c r="L47" s="201"/>
      <c r="M47" s="202"/>
      <c r="N47" s="202"/>
      <c r="O47" s="202"/>
      <c r="P47" s="203"/>
    </row>
    <row r="48" spans="1:16" x14ac:dyDescent="0.15">
      <c r="A48" t="s">
        <v>199</v>
      </c>
      <c r="B48" t="s">
        <v>200</v>
      </c>
      <c r="L48" s="201"/>
      <c r="M48" s="202"/>
      <c r="N48" s="202"/>
      <c r="O48" s="202"/>
      <c r="P48" s="203"/>
    </row>
    <row r="49" spans="1:16" x14ac:dyDescent="0.15">
      <c r="A49" t="s">
        <v>201</v>
      </c>
      <c r="B49" t="s">
        <v>202</v>
      </c>
      <c r="L49" s="201"/>
      <c r="M49" s="202"/>
      <c r="N49" s="202"/>
      <c r="O49" s="202"/>
      <c r="P49" s="203"/>
    </row>
    <row r="50" spans="1:16" ht="26.25" customHeight="1" x14ac:dyDescent="0.15">
      <c r="A50" t="s">
        <v>203</v>
      </c>
      <c r="B50" t="s">
        <v>204</v>
      </c>
      <c r="L50" s="204"/>
      <c r="M50" s="205"/>
      <c r="N50" s="205"/>
      <c r="O50" s="205"/>
      <c r="P50" s="206"/>
    </row>
    <row r="51" spans="1:16" x14ac:dyDescent="0.15">
      <c r="A51" t="s">
        <v>205</v>
      </c>
      <c r="B51" t="s">
        <v>206</v>
      </c>
    </row>
    <row r="52" spans="1:16" x14ac:dyDescent="0.15">
      <c r="A52" t="s">
        <v>207</v>
      </c>
      <c r="B52" t="s">
        <v>208</v>
      </c>
    </row>
    <row r="53" spans="1:16" x14ac:dyDescent="0.15">
      <c r="A53" t="s">
        <v>209</v>
      </c>
      <c r="B53" t="s">
        <v>210</v>
      </c>
    </row>
    <row r="54" spans="1:16" x14ac:dyDescent="0.15">
      <c r="A54" t="s">
        <v>211</v>
      </c>
      <c r="B54" t="s">
        <v>212</v>
      </c>
    </row>
    <row r="55" spans="1:16" x14ac:dyDescent="0.15">
      <c r="A55" t="s">
        <v>213</v>
      </c>
      <c r="B55" t="s">
        <v>214</v>
      </c>
    </row>
    <row r="56" spans="1:16" x14ac:dyDescent="0.15">
      <c r="A56" t="s">
        <v>215</v>
      </c>
      <c r="B56" t="s">
        <v>216</v>
      </c>
    </row>
    <row r="57" spans="1:16" x14ac:dyDescent="0.15">
      <c r="A57" t="s">
        <v>217</v>
      </c>
      <c r="B57" t="s">
        <v>218</v>
      </c>
    </row>
    <row r="58" spans="1:16" x14ac:dyDescent="0.15">
      <c r="A58" t="s">
        <v>219</v>
      </c>
      <c r="B58" t="s">
        <v>220</v>
      </c>
    </row>
    <row r="59" spans="1:16" x14ac:dyDescent="0.15">
      <c r="A59" t="s">
        <v>221</v>
      </c>
      <c r="B59" t="s">
        <v>222</v>
      </c>
    </row>
    <row r="60" spans="1:16" x14ac:dyDescent="0.15">
      <c r="A60" t="s">
        <v>223</v>
      </c>
      <c r="B60" t="s">
        <v>224</v>
      </c>
    </row>
    <row r="61" spans="1:16" x14ac:dyDescent="0.15">
      <c r="A61" t="s">
        <v>225</v>
      </c>
      <c r="B61" t="s">
        <v>226</v>
      </c>
    </row>
    <row r="62" spans="1:16" x14ac:dyDescent="0.15">
      <c r="A62" t="s">
        <v>227</v>
      </c>
      <c r="B62" t="s">
        <v>228</v>
      </c>
    </row>
    <row r="63" spans="1:16" x14ac:dyDescent="0.15">
      <c r="A63" t="s">
        <v>229</v>
      </c>
      <c r="B63" t="s">
        <v>230</v>
      </c>
    </row>
    <row r="64" spans="1:16" x14ac:dyDescent="0.15">
      <c r="A64" t="s">
        <v>231</v>
      </c>
      <c r="B64" t="s">
        <v>232</v>
      </c>
    </row>
    <row r="65" spans="1:2" x14ac:dyDescent="0.15">
      <c r="A65" t="s">
        <v>233</v>
      </c>
      <c r="B65" t="s">
        <v>234</v>
      </c>
    </row>
    <row r="66" spans="1:2" x14ac:dyDescent="0.15">
      <c r="A66" t="s">
        <v>235</v>
      </c>
      <c r="B66" t="s">
        <v>236</v>
      </c>
    </row>
    <row r="67" spans="1:2" x14ac:dyDescent="0.15">
      <c r="A67" t="s">
        <v>237</v>
      </c>
      <c r="B67" t="s">
        <v>236</v>
      </c>
    </row>
    <row r="68" spans="1:2" x14ac:dyDescent="0.15">
      <c r="A68" t="s">
        <v>238</v>
      </c>
      <c r="B68" t="s">
        <v>236</v>
      </c>
    </row>
    <row r="69" spans="1:2" x14ac:dyDescent="0.15">
      <c r="A69" t="s">
        <v>239</v>
      </c>
      <c r="B69" t="s">
        <v>236</v>
      </c>
    </row>
    <row r="70" spans="1:2" x14ac:dyDescent="0.15">
      <c r="A70" t="s">
        <v>240</v>
      </c>
      <c r="B70" t="s">
        <v>236</v>
      </c>
    </row>
    <row r="71" spans="1:2" x14ac:dyDescent="0.15">
      <c r="A71" t="s">
        <v>241</v>
      </c>
      <c r="B71" t="s">
        <v>236</v>
      </c>
    </row>
    <row r="72" spans="1:2" x14ac:dyDescent="0.15">
      <c r="A72" t="s">
        <v>242</v>
      </c>
      <c r="B72" t="s">
        <v>236</v>
      </c>
    </row>
    <row r="73" spans="1:2" x14ac:dyDescent="0.15">
      <c r="A73" t="s">
        <v>243</v>
      </c>
      <c r="B73" t="s">
        <v>236</v>
      </c>
    </row>
    <row r="74" spans="1:2" x14ac:dyDescent="0.15">
      <c r="A74" t="s">
        <v>244</v>
      </c>
      <c r="B74" t="s">
        <v>236</v>
      </c>
    </row>
    <row r="75" spans="1:2" x14ac:dyDescent="0.15">
      <c r="A75" t="s">
        <v>245</v>
      </c>
      <c r="B75" t="s">
        <v>236</v>
      </c>
    </row>
    <row r="76" spans="1:2" x14ac:dyDescent="0.15">
      <c r="A76" t="s">
        <v>246</v>
      </c>
      <c r="B76" t="s">
        <v>236</v>
      </c>
    </row>
    <row r="77" spans="1:2" x14ac:dyDescent="0.15">
      <c r="A77" t="s">
        <v>247</v>
      </c>
      <c r="B77" t="s">
        <v>236</v>
      </c>
    </row>
    <row r="78" spans="1:2" x14ac:dyDescent="0.15">
      <c r="A78" t="s">
        <v>248</v>
      </c>
      <c r="B78" t="s">
        <v>236</v>
      </c>
    </row>
    <row r="79" spans="1:2" x14ac:dyDescent="0.15">
      <c r="A79" t="s">
        <v>249</v>
      </c>
      <c r="B79" t="s">
        <v>236</v>
      </c>
    </row>
    <row r="80" spans="1:2" x14ac:dyDescent="0.15">
      <c r="A80" t="s">
        <v>250</v>
      </c>
      <c r="B80" t="s">
        <v>236</v>
      </c>
    </row>
    <row r="81" spans="1:2" x14ac:dyDescent="0.15">
      <c r="A81" t="s">
        <v>251</v>
      </c>
      <c r="B81" t="s">
        <v>236</v>
      </c>
    </row>
    <row r="82" spans="1:2" x14ac:dyDescent="0.15">
      <c r="A82" t="s">
        <v>252</v>
      </c>
      <c r="B82" t="s">
        <v>236</v>
      </c>
    </row>
    <row r="83" spans="1:2" x14ac:dyDescent="0.15">
      <c r="A83" t="s">
        <v>253</v>
      </c>
      <c r="B83" t="s">
        <v>236</v>
      </c>
    </row>
    <row r="84" spans="1:2" x14ac:dyDescent="0.15">
      <c r="A84" t="s">
        <v>254</v>
      </c>
      <c r="B84" t="s">
        <v>236</v>
      </c>
    </row>
    <row r="85" spans="1:2" x14ac:dyDescent="0.15">
      <c r="A85" t="s">
        <v>255</v>
      </c>
      <c r="B85" t="s">
        <v>236</v>
      </c>
    </row>
    <row r="86" spans="1:2" x14ac:dyDescent="0.15">
      <c r="A86" t="s">
        <v>256</v>
      </c>
      <c r="B86" t="s">
        <v>257</v>
      </c>
    </row>
    <row r="87" spans="1:2" x14ac:dyDescent="0.15">
      <c r="A87" t="s">
        <v>258</v>
      </c>
      <c r="B87" t="s">
        <v>257</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左司　裕美</dc:creator>
  <cp:lastModifiedBy>＊</cp:lastModifiedBy>
  <cp:lastPrinted>2020-02-17T05:29:34Z</cp:lastPrinted>
  <dcterms:created xsi:type="dcterms:W3CDTF">2020-02-17T04:44:20Z</dcterms:created>
  <dcterms:modified xsi:type="dcterms:W3CDTF">2020-02-17T05:29:52Z</dcterms:modified>
</cp:coreProperties>
</file>