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olboStDgjACRH9vpEx5TdaPhN7nXYw3NGwNTjxTpK7zGu0Vm0lkNqnIX+stjaKGpn9Q4bo3z7pRyfFBnSJmHg==" workbookSaltValue="5BIySwDyxccz1eRDrTsMp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7" i="5" l="1"/>
  <c r="AY6" i="5"/>
  <c r="CV67" i="4" l="1"/>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GQ30" i="4"/>
  <c r="BZ30" i="4"/>
  <c r="LT76" i="4"/>
  <c r="GQ51" i="4"/>
  <c r="LH30" i="4"/>
  <c r="IE76" i="4"/>
  <c r="BZ51" i="4"/>
  <c r="BG30" i="4"/>
  <c r="LE76" i="4"/>
  <c r="HP76" i="4"/>
  <c r="AV76" i="4"/>
  <c r="KO51" i="4"/>
  <c r="KO30" i="4"/>
  <c r="FX30" i="4"/>
  <c r="FX51" i="4"/>
  <c r="BG51" i="4"/>
  <c r="HA76" i="4"/>
  <c r="AN51" i="4"/>
  <c r="FE30" i="4"/>
  <c r="AG76" i="4"/>
  <c r="JV51" i="4"/>
  <c r="JV30" i="4"/>
  <c r="AN30" i="4"/>
  <c r="FE51" i="4"/>
  <c r="KP76" i="4"/>
  <c r="KA76" i="4"/>
  <c r="EL51" i="4"/>
  <c r="JC30" i="4"/>
  <c r="U30" i="4"/>
  <c r="JC51" i="4"/>
  <c r="GL76" i="4"/>
  <c r="U51" i="4"/>
  <c r="EL30" i="4"/>
  <c r="R76" i="4"/>
</calcChain>
</file>

<file path=xl/sharedStrings.xml><?xml version="1.0" encoding="utf-8"?>
<sst xmlns="http://schemas.openxmlformats.org/spreadsheetml/2006/main" count="279" uniqueCount="132">
  <si>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</si>
  <si>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</si>
  <si>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</si>
  <si>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</si>
  <si>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</si>
  <si>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</si>
  <si>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</si>
  <si>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</si>
  <si>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</si>
  <si>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</si>
  <si>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</si>
  <si>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</si>
  <si>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</si>
  <si>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</si>
  <si>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</si>
  <si>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</si>
  <si>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</si>
  <si>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</si>
  <si>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</si>
  <si>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</si>
  <si>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</si>
  <si>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</si>
  <si>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</si>
  <si>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</si>
  <si>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</si>
  <si>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</si>
  <si>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</si>
  <si>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</si>
  <si>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</si>
  <si>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</si>
  <si>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</si>
  <si>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</si>
  <si>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</si>
  <si>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</si>
  <si>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</si>
  <si>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</si>
  <si>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</si>
  <si>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</si>
  <si>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</si>
  <si>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</si>
  <si>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</si>
  <si>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</si>
  <si>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</si>
  <si>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</si>
  <si>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</si>
  <si>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</si>
  <si>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</si>
  <si>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</si>
  <si>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</si>
  <si>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</si>
  <si>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</si>
  <si>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</si>
  <si>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</si>
  <si>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</si>
  <si>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</si>
  <si>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</si>
  <si>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</si>
  <si>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</si>
  <si>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</si>
  <si>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</si>
  <si>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</si>
  <si>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</si>
  <si>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</si>
  <si>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</si>
  <si>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</si>
  <si>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</si>
  <si>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</si>
  <si>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</si>
  <si>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</si>
  <si>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</si>
  <si>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</si>
  <si>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</si>
  <si>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</si>
  <si>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</si>
  <si>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</si>
  <si>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</si>
  <si>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</si>
  <si>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</si>
  <si>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</si>
  <si>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</si>
  <si>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</si>
  <si>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</si>
  <si>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</si>
  <si>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</si>
  <si>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</si>
  <si>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</si>
  <si>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</si>
  <si>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</si>
  <si>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</si>
  <si>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</si>
  <si>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</si>
  <si>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</si>
  <si>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</si>
  <si>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</si>
  <si>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</si>
  <si>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</si>
  <si>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</si>
  <si>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</si>
  <si>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</si>
  <si>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</si>
  <si>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</si>
  <si>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</si>
  <si>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</si>
  <si>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</si>
  <si>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</si>
  <si>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</si>
  <si>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</si>
  <si>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</si>
  <si>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</si>
  <si>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</si>
  <si>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</si>
  <si>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</si>
  <si>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</si>
  <si>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</si>
  <si>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</si>
  <si>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</si>
  <si>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</si>
  <si>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</si>
  <si>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</si>
  <si>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</si>
  <si>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</si>
  <si>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</si>
  <si>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</si>
  <si>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</si>
  <si>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</si>
  <si>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</si>
  <si>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</si>
  <si>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</si>
  <si>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収益的収支比率は、地方債の償還や区分所有建物の共用部修繕積立金などの固定費が大きいため、類似施設平均値よりも低く推移している。
また、売上高GOP比率は、類似施設の平均値と同水準である。
他会計からの補助金は、利払に関する基準内の繰入金のみであり、他会計補助金比率は類似施設平均値より低い。
※収益的収支比率、売上高GOP比率、EBITDAは西山天王山駅東駐車場と合算した数値となっている。</t>
    <phoneticPr fontId="5"/>
  </si>
  <si>
    <t>駐車場整備にかかる借入はあるが、償還を進めており借入残高は減少傾向であり、企業債残高対料金収入比率も類似施設平均値より低い。
供用開始から10年以上経過しており、今後施設の修繕に係る費用も増えることが見込まれる。</t>
    <phoneticPr fontId="5"/>
  </si>
  <si>
    <t>駅とともに商業施設に隣接する立地であり、短時間の駐車も多いため、類似施設の平均値よりも稼働率は高い。</t>
    <phoneticPr fontId="5"/>
  </si>
  <si>
    <t>当該駐車場の稼働率は類似施設よりも高く、債務残高も減少傾向である。他会計からの補助金も類似施設平均値より低く、累積欠損金もないが、今後経年劣化に伴う施設の修繕に係る費用も増えること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</si>
</sst>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80" fontId="0"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123.1</c:v>
                </c:pt>
                <c:pt idx="1">
                  <c:v>118.9</c:v>
                </c:pt>
                <c:pt idx="2">
                  <c:v>116.9</c:v>
                </c:pt>
                <c:pt idx="3">
                  <c:v>117.9</c:v>
                </c:pt>
                <c:pt idx="4">
                  <c:v>119.7</c:v>
                </c:pt>
              </c:numCache>
            </c:numRef>
          </c:val>
          <c:extLst xmlns:c16r2="http://schemas.microsoft.com/office/drawing/2015/06/chart">
            <c:ext xmlns:c16="http://schemas.microsoft.com/office/drawing/2014/chart" uri="{C3380CC4-5D6E-409C-BE32-E72D297353CC}">
              <c16:uniqueId val="{00000000-3559-4DDD-976E-400F0A5C12AC}"/>
            </c:ext>
          </c:extLst>
        </c:ser>
        <c:dLbls>
          <c:showLegendKey val="0"/>
          <c:showVal val="0"/>
          <c:showCatName val="0"/>
          <c:showSerName val="0"/>
          <c:showPercent val="0"/>
          <c:showBubbleSize val="0"/>
        </c:dLbls>
        <c:gapWidth val="150"/>
        <c:axId val="163666560"/>
        <c:axId val="1636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3559-4DDD-976E-400F0A5C12AC}"/>
            </c:ext>
          </c:extLst>
        </c:ser>
        <c:dLbls>
          <c:showLegendKey val="0"/>
          <c:showVal val="0"/>
          <c:showCatName val="0"/>
          <c:showSerName val="0"/>
          <c:showPercent val="0"/>
          <c:showBubbleSize val="0"/>
        </c:dLbls>
        <c:marker val="1"/>
        <c:smooth val="0"/>
        <c:axId val="163666560"/>
        <c:axId val="163681024"/>
      </c:lineChart>
      <c:dateAx>
        <c:axId val="163666560"/>
        <c:scaling>
          <c:orientation val="minMax"/>
        </c:scaling>
        <c:delete val="1"/>
        <c:axPos val="b"/>
        <c:numFmt formatCode="ge" sourceLinked="1"/>
        <c:majorTickMark val="none"/>
        <c:minorTickMark val="none"/>
        <c:tickLblPos val="none"/>
        <c:crossAx val="163681024"/>
        <c:crosses val="autoZero"/>
        <c:auto val="1"/>
        <c:lblOffset val="100"/>
        <c:baseTimeUnit val="years"/>
      </c:dateAx>
      <c:valAx>
        <c:axId val="16368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6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212.5</c:v>
                </c:pt>
                <c:pt idx="1">
                  <c:v>197.9</c:v>
                </c:pt>
                <c:pt idx="2">
                  <c:v>178.3</c:v>
                </c:pt>
                <c:pt idx="3">
                  <c:v>155.4</c:v>
                </c:pt>
                <c:pt idx="4">
                  <c:v>125.4</c:v>
                </c:pt>
              </c:numCache>
            </c:numRef>
          </c:val>
          <c:extLst xmlns:c16r2="http://schemas.microsoft.com/office/drawing/2015/06/chart">
            <c:ext xmlns:c16="http://schemas.microsoft.com/office/drawing/2014/chart" uri="{C3380CC4-5D6E-409C-BE32-E72D297353CC}">
              <c16:uniqueId val="{00000000-281F-41C3-82F0-FC4810C3EC05}"/>
            </c:ext>
          </c:extLst>
        </c:ser>
        <c:dLbls>
          <c:showLegendKey val="0"/>
          <c:showVal val="0"/>
          <c:showCatName val="0"/>
          <c:showSerName val="0"/>
          <c:showPercent val="0"/>
          <c:showBubbleSize val="0"/>
        </c:dLbls>
        <c:gapWidth val="150"/>
        <c:axId val="206604928"/>
        <c:axId val="2066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281F-41C3-82F0-FC4810C3EC05}"/>
            </c:ext>
          </c:extLst>
        </c:ser>
        <c:dLbls>
          <c:showLegendKey val="0"/>
          <c:showVal val="0"/>
          <c:showCatName val="0"/>
          <c:showSerName val="0"/>
          <c:showPercent val="0"/>
          <c:showBubbleSize val="0"/>
        </c:dLbls>
        <c:marker val="1"/>
        <c:smooth val="0"/>
        <c:axId val="206604928"/>
        <c:axId val="206615296"/>
      </c:lineChart>
      <c:dateAx>
        <c:axId val="206604928"/>
        <c:scaling>
          <c:orientation val="minMax"/>
        </c:scaling>
        <c:delete val="1"/>
        <c:axPos val="b"/>
        <c:numFmt formatCode="ge" sourceLinked="1"/>
        <c:majorTickMark val="none"/>
        <c:minorTickMark val="none"/>
        <c:tickLblPos val="none"/>
        <c:crossAx val="206615296"/>
        <c:crosses val="autoZero"/>
        <c:auto val="1"/>
        <c:lblOffset val="100"/>
        <c:baseTimeUnit val="years"/>
      </c:dateAx>
      <c:valAx>
        <c:axId val="20661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60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E49-45AB-BA0D-700D7136D8A8}"/>
            </c:ext>
          </c:extLst>
        </c:ser>
        <c:dLbls>
          <c:showLegendKey val="0"/>
          <c:showVal val="0"/>
          <c:showCatName val="0"/>
          <c:showSerName val="0"/>
          <c:showPercent val="0"/>
          <c:showBubbleSize val="0"/>
        </c:dLbls>
        <c:gapWidth val="150"/>
        <c:axId val="213395712"/>
        <c:axId val="2134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E49-45AB-BA0D-700D7136D8A8}"/>
            </c:ext>
          </c:extLst>
        </c:ser>
        <c:dLbls>
          <c:showLegendKey val="0"/>
          <c:showVal val="0"/>
          <c:showCatName val="0"/>
          <c:showSerName val="0"/>
          <c:showPercent val="0"/>
          <c:showBubbleSize val="0"/>
        </c:dLbls>
        <c:marker val="1"/>
        <c:smooth val="0"/>
        <c:axId val="213395712"/>
        <c:axId val="213401984"/>
      </c:lineChart>
      <c:dateAx>
        <c:axId val="213395712"/>
        <c:scaling>
          <c:orientation val="minMax"/>
        </c:scaling>
        <c:delete val="1"/>
        <c:axPos val="b"/>
        <c:numFmt formatCode="ge" sourceLinked="1"/>
        <c:majorTickMark val="none"/>
        <c:minorTickMark val="none"/>
        <c:tickLblPos val="none"/>
        <c:crossAx val="213401984"/>
        <c:crosses val="autoZero"/>
        <c:auto val="1"/>
        <c:lblOffset val="100"/>
        <c:baseTimeUnit val="years"/>
      </c:dateAx>
      <c:valAx>
        <c:axId val="21340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39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B3F-4EF5-AA21-85138A67B471}"/>
            </c:ext>
          </c:extLst>
        </c:ser>
        <c:dLbls>
          <c:showLegendKey val="0"/>
          <c:showVal val="0"/>
          <c:showCatName val="0"/>
          <c:showSerName val="0"/>
          <c:showPercent val="0"/>
          <c:showBubbleSize val="0"/>
        </c:dLbls>
        <c:gapWidth val="150"/>
        <c:axId val="213446016"/>
        <c:axId val="213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B3F-4EF5-AA21-85138A67B471}"/>
            </c:ext>
          </c:extLst>
        </c:ser>
        <c:dLbls>
          <c:showLegendKey val="0"/>
          <c:showVal val="0"/>
          <c:showCatName val="0"/>
          <c:showSerName val="0"/>
          <c:showPercent val="0"/>
          <c:showBubbleSize val="0"/>
        </c:dLbls>
        <c:marker val="1"/>
        <c:smooth val="0"/>
        <c:axId val="213446016"/>
        <c:axId val="213448192"/>
      </c:lineChart>
      <c:dateAx>
        <c:axId val="213446016"/>
        <c:scaling>
          <c:orientation val="minMax"/>
        </c:scaling>
        <c:delete val="1"/>
        <c:axPos val="b"/>
        <c:numFmt formatCode="ge" sourceLinked="1"/>
        <c:majorTickMark val="none"/>
        <c:minorTickMark val="none"/>
        <c:tickLblPos val="none"/>
        <c:crossAx val="213448192"/>
        <c:crosses val="autoZero"/>
        <c:auto val="1"/>
        <c:lblOffset val="100"/>
        <c:baseTimeUnit val="years"/>
      </c:dateAx>
      <c:valAx>
        <c:axId val="2134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44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2.2000000000000002</c:v>
                </c:pt>
                <c:pt idx="1">
                  <c:v>2</c:v>
                </c:pt>
                <c:pt idx="2">
                  <c:v>1.7</c:v>
                </c:pt>
                <c:pt idx="3">
                  <c:v>1.6</c:v>
                </c:pt>
                <c:pt idx="4">
                  <c:v>1.3</c:v>
                </c:pt>
              </c:numCache>
            </c:numRef>
          </c:val>
          <c:extLst xmlns:c16r2="http://schemas.microsoft.com/office/drawing/2015/06/chart">
            <c:ext xmlns:c16="http://schemas.microsoft.com/office/drawing/2014/chart" uri="{C3380CC4-5D6E-409C-BE32-E72D297353CC}">
              <c16:uniqueId val="{00000000-D983-4DFC-BE63-9A90F94E2EC5}"/>
            </c:ext>
          </c:extLst>
        </c:ser>
        <c:dLbls>
          <c:showLegendKey val="0"/>
          <c:showVal val="0"/>
          <c:showCatName val="0"/>
          <c:showSerName val="0"/>
          <c:showPercent val="0"/>
          <c:showBubbleSize val="0"/>
        </c:dLbls>
        <c:gapWidth val="150"/>
        <c:axId val="206757248"/>
        <c:axId val="2067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D983-4DFC-BE63-9A90F94E2EC5}"/>
            </c:ext>
          </c:extLst>
        </c:ser>
        <c:dLbls>
          <c:showLegendKey val="0"/>
          <c:showVal val="0"/>
          <c:showCatName val="0"/>
          <c:showSerName val="0"/>
          <c:showPercent val="0"/>
          <c:showBubbleSize val="0"/>
        </c:dLbls>
        <c:marker val="1"/>
        <c:smooth val="0"/>
        <c:axId val="206757248"/>
        <c:axId val="206759424"/>
      </c:lineChart>
      <c:dateAx>
        <c:axId val="206757248"/>
        <c:scaling>
          <c:orientation val="minMax"/>
        </c:scaling>
        <c:delete val="1"/>
        <c:axPos val="b"/>
        <c:numFmt formatCode="ge" sourceLinked="1"/>
        <c:majorTickMark val="none"/>
        <c:minorTickMark val="none"/>
        <c:tickLblPos val="none"/>
        <c:crossAx val="206759424"/>
        <c:crosses val="autoZero"/>
        <c:auto val="1"/>
        <c:lblOffset val="100"/>
        <c:baseTimeUnit val="years"/>
      </c:dateAx>
      <c:valAx>
        <c:axId val="2067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5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c:v>
                </c:pt>
                <c:pt idx="1">
                  <c:v>9</c:v>
                </c:pt>
                <c:pt idx="2">
                  <c:v>8</c:v>
                </c:pt>
                <c:pt idx="3">
                  <c:v>7</c:v>
                </c:pt>
                <c:pt idx="4">
                  <c:v>6</c:v>
                </c:pt>
              </c:numCache>
            </c:numRef>
          </c:val>
          <c:extLst xmlns:c16r2="http://schemas.microsoft.com/office/drawing/2015/06/chart">
            <c:ext xmlns:c16="http://schemas.microsoft.com/office/drawing/2014/chart" uri="{C3380CC4-5D6E-409C-BE32-E72D297353CC}">
              <c16:uniqueId val="{00000000-4191-44BE-8301-1D1088D76155}"/>
            </c:ext>
          </c:extLst>
        </c:ser>
        <c:dLbls>
          <c:showLegendKey val="0"/>
          <c:showVal val="0"/>
          <c:showCatName val="0"/>
          <c:showSerName val="0"/>
          <c:showPercent val="0"/>
          <c:showBubbleSize val="0"/>
        </c:dLbls>
        <c:gapWidth val="150"/>
        <c:axId val="206785536"/>
        <c:axId val="2068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4191-44BE-8301-1D1088D76155}"/>
            </c:ext>
          </c:extLst>
        </c:ser>
        <c:dLbls>
          <c:showLegendKey val="0"/>
          <c:showVal val="0"/>
          <c:showCatName val="0"/>
          <c:showSerName val="0"/>
          <c:showPercent val="0"/>
          <c:showBubbleSize val="0"/>
        </c:dLbls>
        <c:marker val="1"/>
        <c:smooth val="0"/>
        <c:axId val="206785536"/>
        <c:axId val="206808192"/>
      </c:lineChart>
      <c:dateAx>
        <c:axId val="206785536"/>
        <c:scaling>
          <c:orientation val="minMax"/>
        </c:scaling>
        <c:delete val="1"/>
        <c:axPos val="b"/>
        <c:numFmt formatCode="ge" sourceLinked="1"/>
        <c:majorTickMark val="none"/>
        <c:minorTickMark val="none"/>
        <c:tickLblPos val="none"/>
        <c:crossAx val="206808192"/>
        <c:crosses val="autoZero"/>
        <c:auto val="1"/>
        <c:lblOffset val="100"/>
        <c:baseTimeUnit val="years"/>
      </c:dateAx>
      <c:valAx>
        <c:axId val="20680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78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270.3</c:v>
                </c:pt>
                <c:pt idx="1">
                  <c:v>261.10000000000002</c:v>
                </c:pt>
                <c:pt idx="2">
                  <c:v>266</c:v>
                </c:pt>
                <c:pt idx="3">
                  <c:v>272.89999999999998</c:v>
                </c:pt>
                <c:pt idx="4">
                  <c:v>282</c:v>
                </c:pt>
              </c:numCache>
            </c:numRef>
          </c:val>
          <c:extLst xmlns:c16r2="http://schemas.microsoft.com/office/drawing/2015/06/chart">
            <c:ext xmlns:c16="http://schemas.microsoft.com/office/drawing/2014/chart" uri="{C3380CC4-5D6E-409C-BE32-E72D297353CC}">
              <c16:uniqueId val="{00000000-D072-4FE7-A7B3-4741DE4BB258}"/>
            </c:ext>
          </c:extLst>
        </c:ser>
        <c:dLbls>
          <c:showLegendKey val="0"/>
          <c:showVal val="0"/>
          <c:showCatName val="0"/>
          <c:showSerName val="0"/>
          <c:showPercent val="0"/>
          <c:showBubbleSize val="0"/>
        </c:dLbls>
        <c:gapWidth val="150"/>
        <c:axId val="206910592"/>
        <c:axId val="2069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D072-4FE7-A7B3-4741DE4BB258}"/>
            </c:ext>
          </c:extLst>
        </c:ser>
        <c:dLbls>
          <c:showLegendKey val="0"/>
          <c:showVal val="0"/>
          <c:showCatName val="0"/>
          <c:showSerName val="0"/>
          <c:showPercent val="0"/>
          <c:showBubbleSize val="0"/>
        </c:dLbls>
        <c:marker val="1"/>
        <c:smooth val="0"/>
        <c:axId val="206910592"/>
        <c:axId val="206912512"/>
      </c:lineChart>
      <c:dateAx>
        <c:axId val="206910592"/>
        <c:scaling>
          <c:orientation val="minMax"/>
        </c:scaling>
        <c:delete val="1"/>
        <c:axPos val="b"/>
        <c:numFmt formatCode="ge" sourceLinked="1"/>
        <c:majorTickMark val="none"/>
        <c:minorTickMark val="none"/>
        <c:tickLblPos val="none"/>
        <c:crossAx val="206912512"/>
        <c:crosses val="autoZero"/>
        <c:auto val="1"/>
        <c:lblOffset val="100"/>
        <c:baseTimeUnit val="years"/>
      </c:dateAx>
      <c:valAx>
        <c:axId val="2069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91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33.799999999999997</c:v>
                </c:pt>
                <c:pt idx="1">
                  <c:v>32</c:v>
                </c:pt>
                <c:pt idx="2">
                  <c:v>30.6</c:v>
                </c:pt>
                <c:pt idx="3">
                  <c:v>31.3</c:v>
                </c:pt>
                <c:pt idx="4">
                  <c:v>31.6</c:v>
                </c:pt>
              </c:numCache>
            </c:numRef>
          </c:val>
          <c:extLst xmlns:c16r2="http://schemas.microsoft.com/office/drawing/2015/06/chart">
            <c:ext xmlns:c16="http://schemas.microsoft.com/office/drawing/2014/chart" uri="{C3380CC4-5D6E-409C-BE32-E72D297353CC}">
              <c16:uniqueId val="{00000000-00B5-4E99-933B-ABF58392ECCE}"/>
            </c:ext>
          </c:extLst>
        </c:ser>
        <c:dLbls>
          <c:showLegendKey val="0"/>
          <c:showVal val="0"/>
          <c:showCatName val="0"/>
          <c:showSerName val="0"/>
          <c:showPercent val="0"/>
          <c:showBubbleSize val="0"/>
        </c:dLbls>
        <c:gapWidth val="150"/>
        <c:axId val="206955264"/>
        <c:axId val="2069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00B5-4E99-933B-ABF58392ECCE}"/>
            </c:ext>
          </c:extLst>
        </c:ser>
        <c:dLbls>
          <c:showLegendKey val="0"/>
          <c:showVal val="0"/>
          <c:showCatName val="0"/>
          <c:showSerName val="0"/>
          <c:showPercent val="0"/>
          <c:showBubbleSize val="0"/>
        </c:dLbls>
        <c:marker val="1"/>
        <c:smooth val="0"/>
        <c:axId val="206955264"/>
        <c:axId val="206957184"/>
      </c:lineChart>
      <c:dateAx>
        <c:axId val="206955264"/>
        <c:scaling>
          <c:orientation val="minMax"/>
        </c:scaling>
        <c:delete val="1"/>
        <c:axPos val="b"/>
        <c:numFmt formatCode="ge" sourceLinked="1"/>
        <c:majorTickMark val="none"/>
        <c:minorTickMark val="none"/>
        <c:tickLblPos val="none"/>
        <c:crossAx val="206957184"/>
        <c:crosses val="autoZero"/>
        <c:auto val="1"/>
        <c:lblOffset val="100"/>
        <c:baseTimeUnit val="years"/>
      </c:dateAx>
      <c:valAx>
        <c:axId val="20695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95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68059</c:v>
                </c:pt>
                <c:pt idx="1">
                  <c:v>61357</c:v>
                </c:pt>
                <c:pt idx="2">
                  <c:v>59098</c:v>
                </c:pt>
                <c:pt idx="3">
                  <c:v>61287</c:v>
                </c:pt>
                <c:pt idx="4">
                  <c:v>66156</c:v>
                </c:pt>
              </c:numCache>
            </c:numRef>
          </c:val>
          <c:extLst xmlns:c16r2="http://schemas.microsoft.com/office/drawing/2015/06/chart">
            <c:ext xmlns:c16="http://schemas.microsoft.com/office/drawing/2014/chart" uri="{C3380CC4-5D6E-409C-BE32-E72D297353CC}">
              <c16:uniqueId val="{00000000-DBE8-4E7D-A20F-B31055DC19AE}"/>
            </c:ext>
          </c:extLst>
        </c:ser>
        <c:dLbls>
          <c:showLegendKey val="0"/>
          <c:showVal val="0"/>
          <c:showCatName val="0"/>
          <c:showSerName val="0"/>
          <c:showPercent val="0"/>
          <c:showBubbleSize val="0"/>
        </c:dLbls>
        <c:gapWidth val="150"/>
        <c:axId val="213487616"/>
        <c:axId val="2134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DBE8-4E7D-A20F-B31055DC19AE}"/>
            </c:ext>
          </c:extLst>
        </c:ser>
        <c:dLbls>
          <c:showLegendKey val="0"/>
          <c:showVal val="0"/>
          <c:showCatName val="0"/>
          <c:showSerName val="0"/>
          <c:showPercent val="0"/>
          <c:showBubbleSize val="0"/>
        </c:dLbls>
        <c:marker val="1"/>
        <c:smooth val="0"/>
        <c:axId val="213487616"/>
        <c:axId val="213489536"/>
      </c:lineChart>
      <c:dateAx>
        <c:axId val="213487616"/>
        <c:scaling>
          <c:orientation val="minMax"/>
        </c:scaling>
        <c:delete val="1"/>
        <c:axPos val="b"/>
        <c:numFmt formatCode="ge" sourceLinked="1"/>
        <c:majorTickMark val="none"/>
        <c:minorTickMark val="none"/>
        <c:tickLblPos val="none"/>
        <c:crossAx val="213489536"/>
        <c:crosses val="autoZero"/>
        <c:auto val="1"/>
        <c:lblOffset val="100"/>
        <c:baseTimeUnit val="years"/>
      </c:dateAx>
      <c:valAx>
        <c:axId val="21348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4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LV82" sqref="LV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2" t="str">
        <f>データ!H6&amp;"　"&amp;データ!I6</f>
        <v>京都府長岡京市　長岡京市営長岡京駅西駐車場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4"/>
      <c r="GZ7" s="4"/>
      <c r="HA7" s="4"/>
      <c r="HB7" s="4"/>
      <c r="HC7" s="4"/>
      <c r="HD7" s="4"/>
      <c r="HE7" s="4"/>
      <c r="HF7" s="4"/>
      <c r="HG7" s="4"/>
      <c r="HH7" s="4"/>
      <c r="HI7" s="4"/>
      <c r="HJ7" s="4"/>
      <c r="HK7" s="4"/>
      <c r="HL7" s="4"/>
      <c r="HM7" s="4"/>
      <c r="HN7" s="4"/>
      <c r="HO7" s="4"/>
      <c r="HP7" s="4"/>
      <c r="HQ7" s="4"/>
      <c r="HR7" s="4"/>
      <c r="HS7" s="4"/>
      <c r="HT7" s="4"/>
      <c r="HU7" s="4"/>
      <c r="HV7" s="4"/>
      <c r="HW7" s="4"/>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3"/>
      <c r="ND7" s="6" t="s">
        <v>9</v>
      </c>
      <c r="NE7" s="7"/>
      <c r="NF7" s="7"/>
      <c r="NG7" s="7"/>
      <c r="NH7" s="7"/>
      <c r="NI7" s="7"/>
      <c r="NJ7" s="7"/>
      <c r="NK7" s="7"/>
      <c r="NL7" s="7"/>
      <c r="NM7" s="7"/>
      <c r="NN7" s="7"/>
      <c r="NO7" s="7"/>
      <c r="NP7" s="7"/>
      <c r="NQ7" s="8"/>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4"/>
      <c r="GZ8" s="4"/>
      <c r="HA8" s="4"/>
      <c r="HB8" s="4"/>
      <c r="HC8" s="4"/>
      <c r="HD8" s="4"/>
      <c r="HE8" s="4"/>
      <c r="HF8" s="4"/>
      <c r="HG8" s="4"/>
      <c r="HH8" s="4"/>
      <c r="HI8" s="4"/>
      <c r="HJ8" s="4"/>
      <c r="HK8" s="4"/>
      <c r="HL8" s="4"/>
      <c r="HM8" s="4"/>
      <c r="HN8" s="4"/>
      <c r="HO8" s="4"/>
      <c r="HP8" s="4"/>
      <c r="HQ8" s="4"/>
      <c r="HR8" s="4"/>
      <c r="HS8" s="4"/>
      <c r="HT8" s="4"/>
      <c r="HU8" s="4"/>
      <c r="HV8" s="4"/>
      <c r="HW8" s="4"/>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13546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3"/>
      <c r="ND8" s="90" t="s">
        <v>10</v>
      </c>
      <c r="NE8" s="91"/>
      <c r="NF8" s="9" t="s">
        <v>11</v>
      </c>
      <c r="NG8" s="10"/>
      <c r="NH8" s="10"/>
      <c r="NI8" s="10"/>
      <c r="NJ8" s="10"/>
      <c r="NK8" s="10"/>
      <c r="NL8" s="10"/>
      <c r="NM8" s="10"/>
      <c r="NN8" s="10"/>
      <c r="NO8" s="10"/>
      <c r="NP8" s="10"/>
      <c r="NQ8" s="11"/>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3"/>
      <c r="ND9" s="95" t="s">
        <v>19</v>
      </c>
      <c r="NE9" s="96"/>
      <c r="NF9" s="12" t="s">
        <v>20</v>
      </c>
      <c r="NG9" s="13"/>
      <c r="NH9" s="13"/>
      <c r="NI9" s="13"/>
      <c r="NJ9" s="13"/>
      <c r="NK9" s="13"/>
      <c r="NL9" s="13"/>
      <c r="NM9" s="13"/>
      <c r="NN9" s="13"/>
      <c r="NO9" s="13"/>
      <c r="NP9" s="13"/>
      <c r="NQ9" s="14"/>
    </row>
    <row r="10" spans="1:382"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100" t="s">
        <v>118</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9">
        <f>データ!V7</f>
        <v>388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3" t="s">
        <v>21</v>
      </c>
      <c r="NE10" s="10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7"/>
      <c r="IG14" s="7"/>
      <c r="IH14" s="7"/>
      <c r="II14" s="7"/>
      <c r="IJ14" s="8"/>
      <c r="IK14" s="7"/>
      <c r="IL14" s="7"/>
      <c r="IM14" s="7"/>
      <c r="IN14" s="7"/>
      <c r="IO14" s="7"/>
      <c r="IP14" s="107" t="s">
        <v>25</v>
      </c>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7"/>
      <c r="MX14" s="7"/>
      <c r="MY14" s="7"/>
      <c r="MZ14" s="7"/>
      <c r="NA14" s="7"/>
      <c r="NB14" s="8"/>
      <c r="NC14" s="2"/>
      <c r="ND14" s="109" t="s">
        <v>26</v>
      </c>
      <c r="NE14" s="110"/>
      <c r="NF14" s="110"/>
      <c r="NG14" s="110"/>
      <c r="NH14" s="110"/>
      <c r="NI14" s="110"/>
      <c r="NJ14" s="110"/>
      <c r="NK14" s="110"/>
      <c r="NL14" s="110"/>
      <c r="NM14" s="110"/>
      <c r="NN14" s="110"/>
      <c r="NO14" s="110"/>
      <c r="NP14" s="110"/>
      <c r="NQ14" s="110"/>
      <c r="NR14" s="111"/>
    </row>
    <row r="15" spans="1:382"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20"/>
      <c r="IG15" s="20"/>
      <c r="IH15" s="20"/>
      <c r="II15" s="20"/>
      <c r="IJ15" s="21"/>
      <c r="IK15" s="20"/>
      <c r="IL15" s="20"/>
      <c r="IM15" s="20"/>
      <c r="IN15" s="20"/>
      <c r="IO15" s="20"/>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20"/>
      <c r="MX15" s="20"/>
      <c r="MY15" s="20"/>
      <c r="MZ15" s="20"/>
      <c r="NA15" s="20"/>
      <c r="NB15" s="21"/>
      <c r="NC15" s="2"/>
      <c r="ND15" s="112" t="s">
        <v>128</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5">
        <f>データ!$B$11</f>
        <v>41640</v>
      </c>
      <c r="V30" s="115"/>
      <c r="W30" s="115"/>
      <c r="X30" s="115"/>
      <c r="Y30" s="115"/>
      <c r="Z30" s="115"/>
      <c r="AA30" s="115"/>
      <c r="AB30" s="115"/>
      <c r="AC30" s="115"/>
      <c r="AD30" s="115"/>
      <c r="AE30" s="115"/>
      <c r="AF30" s="115"/>
      <c r="AG30" s="115"/>
      <c r="AH30" s="115"/>
      <c r="AI30" s="115"/>
      <c r="AJ30" s="115"/>
      <c r="AK30" s="115"/>
      <c r="AL30" s="115"/>
      <c r="AM30" s="115"/>
      <c r="AN30" s="115">
        <f>データ!$C$11</f>
        <v>42005</v>
      </c>
      <c r="AO30" s="115"/>
      <c r="AP30" s="115"/>
      <c r="AQ30" s="115"/>
      <c r="AR30" s="115"/>
      <c r="AS30" s="115"/>
      <c r="AT30" s="115"/>
      <c r="AU30" s="115"/>
      <c r="AV30" s="115"/>
      <c r="AW30" s="115"/>
      <c r="AX30" s="115"/>
      <c r="AY30" s="115"/>
      <c r="AZ30" s="115"/>
      <c r="BA30" s="115"/>
      <c r="BB30" s="115"/>
      <c r="BC30" s="115"/>
      <c r="BD30" s="115"/>
      <c r="BE30" s="115"/>
      <c r="BF30" s="115"/>
      <c r="BG30" s="115">
        <f>データ!$D$11</f>
        <v>42370</v>
      </c>
      <c r="BH30" s="115"/>
      <c r="BI30" s="115"/>
      <c r="BJ30" s="115"/>
      <c r="BK30" s="115"/>
      <c r="BL30" s="115"/>
      <c r="BM30" s="115"/>
      <c r="BN30" s="115"/>
      <c r="BO30" s="115"/>
      <c r="BP30" s="115"/>
      <c r="BQ30" s="115"/>
      <c r="BR30" s="115"/>
      <c r="BS30" s="115"/>
      <c r="BT30" s="115"/>
      <c r="BU30" s="115"/>
      <c r="BV30" s="115"/>
      <c r="BW30" s="115"/>
      <c r="BX30" s="115"/>
      <c r="BY30" s="115"/>
      <c r="BZ30" s="115">
        <f>データ!$E$11</f>
        <v>42736</v>
      </c>
      <c r="CA30" s="115"/>
      <c r="CB30" s="115"/>
      <c r="CC30" s="115"/>
      <c r="CD30" s="115"/>
      <c r="CE30" s="115"/>
      <c r="CF30" s="115"/>
      <c r="CG30" s="115"/>
      <c r="CH30" s="115"/>
      <c r="CI30" s="115"/>
      <c r="CJ30" s="115"/>
      <c r="CK30" s="115"/>
      <c r="CL30" s="115"/>
      <c r="CM30" s="115"/>
      <c r="CN30" s="115"/>
      <c r="CO30" s="115"/>
      <c r="CP30" s="115"/>
      <c r="CQ30" s="115"/>
      <c r="CR30" s="115"/>
      <c r="CS30" s="115">
        <f>データ!$F$11</f>
        <v>43101</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f>データ!$B$11</f>
        <v>41640</v>
      </c>
      <c r="EM30" s="115"/>
      <c r="EN30" s="115"/>
      <c r="EO30" s="115"/>
      <c r="EP30" s="115"/>
      <c r="EQ30" s="115"/>
      <c r="ER30" s="115"/>
      <c r="ES30" s="115"/>
      <c r="ET30" s="115"/>
      <c r="EU30" s="115"/>
      <c r="EV30" s="115"/>
      <c r="EW30" s="115"/>
      <c r="EX30" s="115"/>
      <c r="EY30" s="115"/>
      <c r="EZ30" s="115"/>
      <c r="FA30" s="115"/>
      <c r="FB30" s="115"/>
      <c r="FC30" s="115"/>
      <c r="FD30" s="115"/>
      <c r="FE30" s="115">
        <f>データ!$C$11</f>
        <v>42005</v>
      </c>
      <c r="FF30" s="115"/>
      <c r="FG30" s="115"/>
      <c r="FH30" s="115"/>
      <c r="FI30" s="115"/>
      <c r="FJ30" s="115"/>
      <c r="FK30" s="115"/>
      <c r="FL30" s="115"/>
      <c r="FM30" s="115"/>
      <c r="FN30" s="115"/>
      <c r="FO30" s="115"/>
      <c r="FP30" s="115"/>
      <c r="FQ30" s="115"/>
      <c r="FR30" s="115"/>
      <c r="FS30" s="115"/>
      <c r="FT30" s="115"/>
      <c r="FU30" s="115"/>
      <c r="FV30" s="115"/>
      <c r="FW30" s="115"/>
      <c r="FX30" s="115">
        <f>データ!$D$11</f>
        <v>42370</v>
      </c>
      <c r="FY30" s="115"/>
      <c r="FZ30" s="115"/>
      <c r="GA30" s="115"/>
      <c r="GB30" s="115"/>
      <c r="GC30" s="115"/>
      <c r="GD30" s="115"/>
      <c r="GE30" s="115"/>
      <c r="GF30" s="115"/>
      <c r="GG30" s="115"/>
      <c r="GH30" s="115"/>
      <c r="GI30" s="115"/>
      <c r="GJ30" s="115"/>
      <c r="GK30" s="115"/>
      <c r="GL30" s="115"/>
      <c r="GM30" s="115"/>
      <c r="GN30" s="115"/>
      <c r="GO30" s="115"/>
      <c r="GP30" s="115"/>
      <c r="GQ30" s="115">
        <f>データ!$E$11</f>
        <v>42736</v>
      </c>
      <c r="GR30" s="115"/>
      <c r="GS30" s="115"/>
      <c r="GT30" s="115"/>
      <c r="GU30" s="115"/>
      <c r="GV30" s="115"/>
      <c r="GW30" s="115"/>
      <c r="GX30" s="115"/>
      <c r="GY30" s="115"/>
      <c r="GZ30" s="115"/>
      <c r="HA30" s="115"/>
      <c r="HB30" s="115"/>
      <c r="HC30" s="115"/>
      <c r="HD30" s="115"/>
      <c r="HE30" s="115"/>
      <c r="HF30" s="115"/>
      <c r="HG30" s="115"/>
      <c r="HH30" s="115"/>
      <c r="HI30" s="115"/>
      <c r="HJ30" s="115">
        <f>データ!$F$11</f>
        <v>43101</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f>データ!$B$11</f>
        <v>41640</v>
      </c>
      <c r="JD30" s="115"/>
      <c r="JE30" s="115"/>
      <c r="JF30" s="115"/>
      <c r="JG30" s="115"/>
      <c r="JH30" s="115"/>
      <c r="JI30" s="115"/>
      <c r="JJ30" s="115"/>
      <c r="JK30" s="115"/>
      <c r="JL30" s="115"/>
      <c r="JM30" s="115"/>
      <c r="JN30" s="115"/>
      <c r="JO30" s="115"/>
      <c r="JP30" s="115"/>
      <c r="JQ30" s="115"/>
      <c r="JR30" s="115"/>
      <c r="JS30" s="115"/>
      <c r="JT30" s="115"/>
      <c r="JU30" s="115"/>
      <c r="JV30" s="115">
        <f>データ!$C$11</f>
        <v>42005</v>
      </c>
      <c r="JW30" s="115"/>
      <c r="JX30" s="115"/>
      <c r="JY30" s="115"/>
      <c r="JZ30" s="115"/>
      <c r="KA30" s="115"/>
      <c r="KB30" s="115"/>
      <c r="KC30" s="115"/>
      <c r="KD30" s="115"/>
      <c r="KE30" s="115"/>
      <c r="KF30" s="115"/>
      <c r="KG30" s="115"/>
      <c r="KH30" s="115"/>
      <c r="KI30" s="115"/>
      <c r="KJ30" s="115"/>
      <c r="KK30" s="115"/>
      <c r="KL30" s="115"/>
      <c r="KM30" s="115"/>
      <c r="KN30" s="115"/>
      <c r="KO30" s="115">
        <f>データ!$D$11</f>
        <v>42370</v>
      </c>
      <c r="KP30" s="115"/>
      <c r="KQ30" s="115"/>
      <c r="KR30" s="115"/>
      <c r="KS30" s="115"/>
      <c r="KT30" s="115"/>
      <c r="KU30" s="115"/>
      <c r="KV30" s="115"/>
      <c r="KW30" s="115"/>
      <c r="KX30" s="115"/>
      <c r="KY30" s="115"/>
      <c r="KZ30" s="115"/>
      <c r="LA30" s="115"/>
      <c r="LB30" s="115"/>
      <c r="LC30" s="115"/>
      <c r="LD30" s="115"/>
      <c r="LE30" s="115"/>
      <c r="LF30" s="115"/>
      <c r="LG30" s="115"/>
      <c r="LH30" s="115">
        <f>データ!$E$11</f>
        <v>42736</v>
      </c>
      <c r="LI30" s="115"/>
      <c r="LJ30" s="115"/>
      <c r="LK30" s="115"/>
      <c r="LL30" s="115"/>
      <c r="LM30" s="115"/>
      <c r="LN30" s="115"/>
      <c r="LO30" s="115"/>
      <c r="LP30" s="115"/>
      <c r="LQ30" s="115"/>
      <c r="LR30" s="115"/>
      <c r="LS30" s="115"/>
      <c r="LT30" s="115"/>
      <c r="LU30" s="115"/>
      <c r="LV30" s="115"/>
      <c r="LW30" s="115"/>
      <c r="LX30" s="115"/>
      <c r="LY30" s="115"/>
      <c r="LZ30" s="115"/>
      <c r="MA30" s="115">
        <f>データ!$F$11</f>
        <v>43101</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16" t="s">
        <v>27</v>
      </c>
      <c r="K31" s="117"/>
      <c r="L31" s="117"/>
      <c r="M31" s="117"/>
      <c r="N31" s="117"/>
      <c r="O31" s="117"/>
      <c r="P31" s="117"/>
      <c r="Q31" s="117"/>
      <c r="R31" s="117"/>
      <c r="S31" s="117"/>
      <c r="T31" s="118"/>
      <c r="U31" s="119">
        <f>データ!Y7</f>
        <v>123.1</v>
      </c>
      <c r="V31" s="119"/>
      <c r="W31" s="119"/>
      <c r="X31" s="119"/>
      <c r="Y31" s="119"/>
      <c r="Z31" s="119"/>
      <c r="AA31" s="119"/>
      <c r="AB31" s="119"/>
      <c r="AC31" s="119"/>
      <c r="AD31" s="119"/>
      <c r="AE31" s="119"/>
      <c r="AF31" s="119"/>
      <c r="AG31" s="119"/>
      <c r="AH31" s="119"/>
      <c r="AI31" s="119"/>
      <c r="AJ31" s="119"/>
      <c r="AK31" s="119"/>
      <c r="AL31" s="119"/>
      <c r="AM31" s="119"/>
      <c r="AN31" s="119">
        <f>データ!Z7</f>
        <v>118.9</v>
      </c>
      <c r="AO31" s="119"/>
      <c r="AP31" s="119"/>
      <c r="AQ31" s="119"/>
      <c r="AR31" s="119"/>
      <c r="AS31" s="119"/>
      <c r="AT31" s="119"/>
      <c r="AU31" s="119"/>
      <c r="AV31" s="119"/>
      <c r="AW31" s="119"/>
      <c r="AX31" s="119"/>
      <c r="AY31" s="119"/>
      <c r="AZ31" s="119"/>
      <c r="BA31" s="119"/>
      <c r="BB31" s="119"/>
      <c r="BC31" s="119"/>
      <c r="BD31" s="119"/>
      <c r="BE31" s="119"/>
      <c r="BF31" s="119"/>
      <c r="BG31" s="119">
        <f>データ!AA7</f>
        <v>116.9</v>
      </c>
      <c r="BH31" s="119"/>
      <c r="BI31" s="119"/>
      <c r="BJ31" s="119"/>
      <c r="BK31" s="119"/>
      <c r="BL31" s="119"/>
      <c r="BM31" s="119"/>
      <c r="BN31" s="119"/>
      <c r="BO31" s="119"/>
      <c r="BP31" s="119"/>
      <c r="BQ31" s="119"/>
      <c r="BR31" s="119"/>
      <c r="BS31" s="119"/>
      <c r="BT31" s="119"/>
      <c r="BU31" s="119"/>
      <c r="BV31" s="119"/>
      <c r="BW31" s="119"/>
      <c r="BX31" s="119"/>
      <c r="BY31" s="119"/>
      <c r="BZ31" s="119">
        <f>データ!AB7</f>
        <v>117.9</v>
      </c>
      <c r="CA31" s="119"/>
      <c r="CB31" s="119"/>
      <c r="CC31" s="119"/>
      <c r="CD31" s="119"/>
      <c r="CE31" s="119"/>
      <c r="CF31" s="119"/>
      <c r="CG31" s="119"/>
      <c r="CH31" s="119"/>
      <c r="CI31" s="119"/>
      <c r="CJ31" s="119"/>
      <c r="CK31" s="119"/>
      <c r="CL31" s="119"/>
      <c r="CM31" s="119"/>
      <c r="CN31" s="119"/>
      <c r="CO31" s="119"/>
      <c r="CP31" s="119"/>
      <c r="CQ31" s="119"/>
      <c r="CR31" s="119"/>
      <c r="CS31" s="119">
        <f>データ!AC7</f>
        <v>119.7</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f>データ!AJ7</f>
        <v>2.2000000000000002</v>
      </c>
      <c r="EM31" s="119"/>
      <c r="EN31" s="119"/>
      <c r="EO31" s="119"/>
      <c r="EP31" s="119"/>
      <c r="EQ31" s="119"/>
      <c r="ER31" s="119"/>
      <c r="ES31" s="119"/>
      <c r="ET31" s="119"/>
      <c r="EU31" s="119"/>
      <c r="EV31" s="119"/>
      <c r="EW31" s="119"/>
      <c r="EX31" s="119"/>
      <c r="EY31" s="119"/>
      <c r="EZ31" s="119"/>
      <c r="FA31" s="119"/>
      <c r="FB31" s="119"/>
      <c r="FC31" s="119"/>
      <c r="FD31" s="119"/>
      <c r="FE31" s="119">
        <f>データ!AK7</f>
        <v>2</v>
      </c>
      <c r="FF31" s="119"/>
      <c r="FG31" s="119"/>
      <c r="FH31" s="119"/>
      <c r="FI31" s="119"/>
      <c r="FJ31" s="119"/>
      <c r="FK31" s="119"/>
      <c r="FL31" s="119"/>
      <c r="FM31" s="119"/>
      <c r="FN31" s="119"/>
      <c r="FO31" s="119"/>
      <c r="FP31" s="119"/>
      <c r="FQ31" s="119"/>
      <c r="FR31" s="119"/>
      <c r="FS31" s="119"/>
      <c r="FT31" s="119"/>
      <c r="FU31" s="119"/>
      <c r="FV31" s="119"/>
      <c r="FW31" s="119"/>
      <c r="FX31" s="119">
        <f>データ!AL7</f>
        <v>1.7</v>
      </c>
      <c r="FY31" s="119"/>
      <c r="FZ31" s="119"/>
      <c r="GA31" s="119"/>
      <c r="GB31" s="119"/>
      <c r="GC31" s="119"/>
      <c r="GD31" s="119"/>
      <c r="GE31" s="119"/>
      <c r="GF31" s="119"/>
      <c r="GG31" s="119"/>
      <c r="GH31" s="119"/>
      <c r="GI31" s="119"/>
      <c r="GJ31" s="119"/>
      <c r="GK31" s="119"/>
      <c r="GL31" s="119"/>
      <c r="GM31" s="119"/>
      <c r="GN31" s="119"/>
      <c r="GO31" s="119"/>
      <c r="GP31" s="119"/>
      <c r="GQ31" s="119">
        <f>データ!AM7</f>
        <v>1.6</v>
      </c>
      <c r="GR31" s="119"/>
      <c r="GS31" s="119"/>
      <c r="GT31" s="119"/>
      <c r="GU31" s="119"/>
      <c r="GV31" s="119"/>
      <c r="GW31" s="119"/>
      <c r="GX31" s="119"/>
      <c r="GY31" s="119"/>
      <c r="GZ31" s="119"/>
      <c r="HA31" s="119"/>
      <c r="HB31" s="119"/>
      <c r="HC31" s="119"/>
      <c r="HD31" s="119"/>
      <c r="HE31" s="119"/>
      <c r="HF31" s="119"/>
      <c r="HG31" s="119"/>
      <c r="HH31" s="119"/>
      <c r="HI31" s="119"/>
      <c r="HJ31" s="119">
        <f>データ!AN7</f>
        <v>1.3</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f>データ!DK7</f>
        <v>270.3</v>
      </c>
      <c r="JD31" s="121"/>
      <c r="JE31" s="121"/>
      <c r="JF31" s="121"/>
      <c r="JG31" s="121"/>
      <c r="JH31" s="121"/>
      <c r="JI31" s="121"/>
      <c r="JJ31" s="121"/>
      <c r="JK31" s="121"/>
      <c r="JL31" s="121"/>
      <c r="JM31" s="121"/>
      <c r="JN31" s="121"/>
      <c r="JO31" s="121"/>
      <c r="JP31" s="121"/>
      <c r="JQ31" s="121"/>
      <c r="JR31" s="121"/>
      <c r="JS31" s="121"/>
      <c r="JT31" s="121"/>
      <c r="JU31" s="122"/>
      <c r="JV31" s="120">
        <f>データ!DL7</f>
        <v>261.10000000000002</v>
      </c>
      <c r="JW31" s="121"/>
      <c r="JX31" s="121"/>
      <c r="JY31" s="121"/>
      <c r="JZ31" s="121"/>
      <c r="KA31" s="121"/>
      <c r="KB31" s="121"/>
      <c r="KC31" s="121"/>
      <c r="KD31" s="121"/>
      <c r="KE31" s="121"/>
      <c r="KF31" s="121"/>
      <c r="KG31" s="121"/>
      <c r="KH31" s="121"/>
      <c r="KI31" s="121"/>
      <c r="KJ31" s="121"/>
      <c r="KK31" s="121"/>
      <c r="KL31" s="121"/>
      <c r="KM31" s="121"/>
      <c r="KN31" s="122"/>
      <c r="KO31" s="120">
        <f>データ!DM7</f>
        <v>266</v>
      </c>
      <c r="KP31" s="121"/>
      <c r="KQ31" s="121"/>
      <c r="KR31" s="121"/>
      <c r="KS31" s="121"/>
      <c r="KT31" s="121"/>
      <c r="KU31" s="121"/>
      <c r="KV31" s="121"/>
      <c r="KW31" s="121"/>
      <c r="KX31" s="121"/>
      <c r="KY31" s="121"/>
      <c r="KZ31" s="121"/>
      <c r="LA31" s="121"/>
      <c r="LB31" s="121"/>
      <c r="LC31" s="121"/>
      <c r="LD31" s="121"/>
      <c r="LE31" s="121"/>
      <c r="LF31" s="121"/>
      <c r="LG31" s="122"/>
      <c r="LH31" s="120">
        <f>データ!DN7</f>
        <v>272.89999999999998</v>
      </c>
      <c r="LI31" s="121"/>
      <c r="LJ31" s="121"/>
      <c r="LK31" s="121"/>
      <c r="LL31" s="121"/>
      <c r="LM31" s="121"/>
      <c r="LN31" s="121"/>
      <c r="LO31" s="121"/>
      <c r="LP31" s="121"/>
      <c r="LQ31" s="121"/>
      <c r="LR31" s="121"/>
      <c r="LS31" s="121"/>
      <c r="LT31" s="121"/>
      <c r="LU31" s="121"/>
      <c r="LV31" s="121"/>
      <c r="LW31" s="121"/>
      <c r="LX31" s="121"/>
      <c r="LY31" s="121"/>
      <c r="LZ31" s="122"/>
      <c r="MA31" s="120">
        <f>データ!DO7</f>
        <v>282</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9" t="s">
        <v>28</v>
      </c>
      <c r="NE31" s="110"/>
      <c r="NF31" s="110"/>
      <c r="NG31" s="110"/>
      <c r="NH31" s="110"/>
      <c r="NI31" s="110"/>
      <c r="NJ31" s="110"/>
      <c r="NK31" s="110"/>
      <c r="NL31" s="110"/>
      <c r="NM31" s="110"/>
      <c r="NN31" s="110"/>
      <c r="NO31" s="110"/>
      <c r="NP31" s="110"/>
      <c r="NQ31" s="110"/>
      <c r="NR31" s="111"/>
    </row>
    <row r="32" spans="1:382" ht="13.5" customHeight="1" x14ac:dyDescent="0.15">
      <c r="A32" s="2"/>
      <c r="B32" s="22"/>
      <c r="C32" s="4"/>
      <c r="D32" s="4"/>
      <c r="E32" s="4"/>
      <c r="F32" s="4"/>
      <c r="G32" s="4"/>
      <c r="H32" s="4"/>
      <c r="I32" s="28"/>
      <c r="J32" s="116" t="s">
        <v>29</v>
      </c>
      <c r="K32" s="117"/>
      <c r="L32" s="117"/>
      <c r="M32" s="117"/>
      <c r="N32" s="117"/>
      <c r="O32" s="117"/>
      <c r="P32" s="117"/>
      <c r="Q32" s="117"/>
      <c r="R32" s="117"/>
      <c r="S32" s="117"/>
      <c r="T32" s="118"/>
      <c r="U32" s="119">
        <f>データ!AD7</f>
        <v>172.3</v>
      </c>
      <c r="V32" s="119"/>
      <c r="W32" s="119"/>
      <c r="X32" s="119"/>
      <c r="Y32" s="119"/>
      <c r="Z32" s="119"/>
      <c r="AA32" s="119"/>
      <c r="AB32" s="119"/>
      <c r="AC32" s="119"/>
      <c r="AD32" s="119"/>
      <c r="AE32" s="119"/>
      <c r="AF32" s="119"/>
      <c r="AG32" s="119"/>
      <c r="AH32" s="119"/>
      <c r="AI32" s="119"/>
      <c r="AJ32" s="119"/>
      <c r="AK32" s="119"/>
      <c r="AL32" s="119"/>
      <c r="AM32" s="119"/>
      <c r="AN32" s="119">
        <f>データ!AE7</f>
        <v>218.5</v>
      </c>
      <c r="AO32" s="119"/>
      <c r="AP32" s="119"/>
      <c r="AQ32" s="119"/>
      <c r="AR32" s="119"/>
      <c r="AS32" s="119"/>
      <c r="AT32" s="119"/>
      <c r="AU32" s="119"/>
      <c r="AV32" s="119"/>
      <c r="AW32" s="119"/>
      <c r="AX32" s="119"/>
      <c r="AY32" s="119"/>
      <c r="AZ32" s="119"/>
      <c r="BA32" s="119"/>
      <c r="BB32" s="119"/>
      <c r="BC32" s="119"/>
      <c r="BD32" s="119"/>
      <c r="BE32" s="119"/>
      <c r="BF32" s="119"/>
      <c r="BG32" s="119">
        <f>データ!AF7</f>
        <v>151.19999999999999</v>
      </c>
      <c r="BH32" s="119"/>
      <c r="BI32" s="119"/>
      <c r="BJ32" s="119"/>
      <c r="BK32" s="119"/>
      <c r="BL32" s="119"/>
      <c r="BM32" s="119"/>
      <c r="BN32" s="119"/>
      <c r="BO32" s="119"/>
      <c r="BP32" s="119"/>
      <c r="BQ32" s="119"/>
      <c r="BR32" s="119"/>
      <c r="BS32" s="119"/>
      <c r="BT32" s="119"/>
      <c r="BU32" s="119"/>
      <c r="BV32" s="119"/>
      <c r="BW32" s="119"/>
      <c r="BX32" s="119"/>
      <c r="BY32" s="119"/>
      <c r="BZ32" s="119">
        <f>データ!AG7</f>
        <v>212.4</v>
      </c>
      <c r="CA32" s="119"/>
      <c r="CB32" s="119"/>
      <c r="CC32" s="119"/>
      <c r="CD32" s="119"/>
      <c r="CE32" s="119"/>
      <c r="CF32" s="119"/>
      <c r="CG32" s="119"/>
      <c r="CH32" s="119"/>
      <c r="CI32" s="119"/>
      <c r="CJ32" s="119"/>
      <c r="CK32" s="119"/>
      <c r="CL32" s="119"/>
      <c r="CM32" s="119"/>
      <c r="CN32" s="119"/>
      <c r="CO32" s="119"/>
      <c r="CP32" s="119"/>
      <c r="CQ32" s="119"/>
      <c r="CR32" s="119"/>
      <c r="CS32" s="119">
        <f>データ!AH7</f>
        <v>241.8</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5.7</v>
      </c>
      <c r="EM32" s="119"/>
      <c r="EN32" s="119"/>
      <c r="EO32" s="119"/>
      <c r="EP32" s="119"/>
      <c r="EQ32" s="119"/>
      <c r="ER32" s="119"/>
      <c r="ES32" s="119"/>
      <c r="ET32" s="119"/>
      <c r="EU32" s="119"/>
      <c r="EV32" s="119"/>
      <c r="EW32" s="119"/>
      <c r="EX32" s="119"/>
      <c r="EY32" s="119"/>
      <c r="EZ32" s="119"/>
      <c r="FA32" s="119"/>
      <c r="FB32" s="119"/>
      <c r="FC32" s="119"/>
      <c r="FD32" s="119"/>
      <c r="FE32" s="119">
        <f>データ!AP7</f>
        <v>4.7</v>
      </c>
      <c r="FF32" s="119"/>
      <c r="FG32" s="119"/>
      <c r="FH32" s="119"/>
      <c r="FI32" s="119"/>
      <c r="FJ32" s="119"/>
      <c r="FK32" s="119"/>
      <c r="FL32" s="119"/>
      <c r="FM32" s="119"/>
      <c r="FN32" s="119"/>
      <c r="FO32" s="119"/>
      <c r="FP32" s="119"/>
      <c r="FQ32" s="119"/>
      <c r="FR32" s="119"/>
      <c r="FS32" s="119"/>
      <c r="FT32" s="119"/>
      <c r="FU32" s="119"/>
      <c r="FV32" s="119"/>
      <c r="FW32" s="119"/>
      <c r="FX32" s="119">
        <f>データ!AQ7</f>
        <v>4</v>
      </c>
      <c r="FY32" s="119"/>
      <c r="FZ32" s="119"/>
      <c r="GA32" s="119"/>
      <c r="GB32" s="119"/>
      <c r="GC32" s="119"/>
      <c r="GD32" s="119"/>
      <c r="GE32" s="119"/>
      <c r="GF32" s="119"/>
      <c r="GG32" s="119"/>
      <c r="GH32" s="119"/>
      <c r="GI32" s="119"/>
      <c r="GJ32" s="119"/>
      <c r="GK32" s="119"/>
      <c r="GL32" s="119"/>
      <c r="GM32" s="119"/>
      <c r="GN32" s="119"/>
      <c r="GO32" s="119"/>
      <c r="GP32" s="119"/>
      <c r="GQ32" s="119">
        <f>データ!AR7</f>
        <v>2.4</v>
      </c>
      <c r="GR32" s="119"/>
      <c r="GS32" s="119"/>
      <c r="GT32" s="119"/>
      <c r="GU32" s="119"/>
      <c r="GV32" s="119"/>
      <c r="GW32" s="119"/>
      <c r="GX32" s="119"/>
      <c r="GY32" s="119"/>
      <c r="GZ32" s="119"/>
      <c r="HA32" s="119"/>
      <c r="HB32" s="119"/>
      <c r="HC32" s="119"/>
      <c r="HD32" s="119"/>
      <c r="HE32" s="119"/>
      <c r="HF32" s="119"/>
      <c r="HG32" s="119"/>
      <c r="HH32" s="119"/>
      <c r="HI32" s="119"/>
      <c r="HJ32" s="119">
        <f>データ!AS7</f>
        <v>2.2999999999999998</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136.69999999999999</v>
      </c>
      <c r="JD32" s="121"/>
      <c r="JE32" s="121"/>
      <c r="JF32" s="121"/>
      <c r="JG32" s="121"/>
      <c r="JH32" s="121"/>
      <c r="JI32" s="121"/>
      <c r="JJ32" s="121"/>
      <c r="JK32" s="121"/>
      <c r="JL32" s="121"/>
      <c r="JM32" s="121"/>
      <c r="JN32" s="121"/>
      <c r="JO32" s="121"/>
      <c r="JP32" s="121"/>
      <c r="JQ32" s="121"/>
      <c r="JR32" s="121"/>
      <c r="JS32" s="121"/>
      <c r="JT32" s="121"/>
      <c r="JU32" s="122"/>
      <c r="JV32" s="120">
        <f>データ!DQ7</f>
        <v>138.9</v>
      </c>
      <c r="JW32" s="121"/>
      <c r="JX32" s="121"/>
      <c r="JY32" s="121"/>
      <c r="JZ32" s="121"/>
      <c r="KA32" s="121"/>
      <c r="KB32" s="121"/>
      <c r="KC32" s="121"/>
      <c r="KD32" s="121"/>
      <c r="KE32" s="121"/>
      <c r="KF32" s="121"/>
      <c r="KG32" s="121"/>
      <c r="KH32" s="121"/>
      <c r="KI32" s="121"/>
      <c r="KJ32" s="121"/>
      <c r="KK32" s="121"/>
      <c r="KL32" s="121"/>
      <c r="KM32" s="121"/>
      <c r="KN32" s="122"/>
      <c r="KO32" s="120">
        <f>データ!DR7</f>
        <v>139.69999999999999</v>
      </c>
      <c r="KP32" s="121"/>
      <c r="KQ32" s="121"/>
      <c r="KR32" s="121"/>
      <c r="KS32" s="121"/>
      <c r="KT32" s="121"/>
      <c r="KU32" s="121"/>
      <c r="KV32" s="121"/>
      <c r="KW32" s="121"/>
      <c r="KX32" s="121"/>
      <c r="KY32" s="121"/>
      <c r="KZ32" s="121"/>
      <c r="LA32" s="121"/>
      <c r="LB32" s="121"/>
      <c r="LC32" s="121"/>
      <c r="LD32" s="121"/>
      <c r="LE32" s="121"/>
      <c r="LF32" s="121"/>
      <c r="LG32" s="122"/>
      <c r="LH32" s="120">
        <f>データ!DS7</f>
        <v>139.30000000000001</v>
      </c>
      <c r="LI32" s="121"/>
      <c r="LJ32" s="121"/>
      <c r="LK32" s="121"/>
      <c r="LL32" s="121"/>
      <c r="LM32" s="121"/>
      <c r="LN32" s="121"/>
      <c r="LO32" s="121"/>
      <c r="LP32" s="121"/>
      <c r="LQ32" s="121"/>
      <c r="LR32" s="121"/>
      <c r="LS32" s="121"/>
      <c r="LT32" s="121"/>
      <c r="LU32" s="121"/>
      <c r="LV32" s="121"/>
      <c r="LW32" s="121"/>
      <c r="LX32" s="121"/>
      <c r="LY32" s="121"/>
      <c r="LZ32" s="122"/>
      <c r="MA32" s="120">
        <f>データ!DT7</f>
        <v>136.30000000000001</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2" t="s">
        <v>129</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9" t="s">
        <v>30</v>
      </c>
      <c r="NE48" s="110"/>
      <c r="NF48" s="110"/>
      <c r="NG48" s="110"/>
      <c r="NH48" s="110"/>
      <c r="NI48" s="110"/>
      <c r="NJ48" s="110"/>
      <c r="NK48" s="110"/>
      <c r="NL48" s="110"/>
      <c r="NM48" s="110"/>
      <c r="NN48" s="110"/>
      <c r="NO48" s="110"/>
      <c r="NP48" s="110"/>
      <c r="NQ48" s="110"/>
      <c r="NR48" s="111"/>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130</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5">
        <f>データ!$B$11</f>
        <v>41640</v>
      </c>
      <c r="V51" s="115"/>
      <c r="W51" s="115"/>
      <c r="X51" s="115"/>
      <c r="Y51" s="115"/>
      <c r="Z51" s="115"/>
      <c r="AA51" s="115"/>
      <c r="AB51" s="115"/>
      <c r="AC51" s="115"/>
      <c r="AD51" s="115"/>
      <c r="AE51" s="115"/>
      <c r="AF51" s="115"/>
      <c r="AG51" s="115"/>
      <c r="AH51" s="115"/>
      <c r="AI51" s="115"/>
      <c r="AJ51" s="115"/>
      <c r="AK51" s="115"/>
      <c r="AL51" s="115"/>
      <c r="AM51" s="115"/>
      <c r="AN51" s="115">
        <f>データ!$C$11</f>
        <v>42005</v>
      </c>
      <c r="AO51" s="115"/>
      <c r="AP51" s="115"/>
      <c r="AQ51" s="115"/>
      <c r="AR51" s="115"/>
      <c r="AS51" s="115"/>
      <c r="AT51" s="115"/>
      <c r="AU51" s="115"/>
      <c r="AV51" s="115"/>
      <c r="AW51" s="115"/>
      <c r="AX51" s="115"/>
      <c r="AY51" s="115"/>
      <c r="AZ51" s="115"/>
      <c r="BA51" s="115"/>
      <c r="BB51" s="115"/>
      <c r="BC51" s="115"/>
      <c r="BD51" s="115"/>
      <c r="BE51" s="115"/>
      <c r="BF51" s="115"/>
      <c r="BG51" s="115">
        <f>データ!$D$11</f>
        <v>42370</v>
      </c>
      <c r="BH51" s="115"/>
      <c r="BI51" s="115"/>
      <c r="BJ51" s="115"/>
      <c r="BK51" s="115"/>
      <c r="BL51" s="115"/>
      <c r="BM51" s="115"/>
      <c r="BN51" s="115"/>
      <c r="BO51" s="115"/>
      <c r="BP51" s="115"/>
      <c r="BQ51" s="115"/>
      <c r="BR51" s="115"/>
      <c r="BS51" s="115"/>
      <c r="BT51" s="115"/>
      <c r="BU51" s="115"/>
      <c r="BV51" s="115"/>
      <c r="BW51" s="115"/>
      <c r="BX51" s="115"/>
      <c r="BY51" s="115"/>
      <c r="BZ51" s="115">
        <f>データ!$E$11</f>
        <v>42736</v>
      </c>
      <c r="CA51" s="115"/>
      <c r="CB51" s="115"/>
      <c r="CC51" s="115"/>
      <c r="CD51" s="115"/>
      <c r="CE51" s="115"/>
      <c r="CF51" s="115"/>
      <c r="CG51" s="115"/>
      <c r="CH51" s="115"/>
      <c r="CI51" s="115"/>
      <c r="CJ51" s="115"/>
      <c r="CK51" s="115"/>
      <c r="CL51" s="115"/>
      <c r="CM51" s="115"/>
      <c r="CN51" s="115"/>
      <c r="CO51" s="115"/>
      <c r="CP51" s="115"/>
      <c r="CQ51" s="115"/>
      <c r="CR51" s="115"/>
      <c r="CS51" s="115">
        <f>データ!$F$11</f>
        <v>43101</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f>データ!$B$11</f>
        <v>41640</v>
      </c>
      <c r="EM51" s="115"/>
      <c r="EN51" s="115"/>
      <c r="EO51" s="115"/>
      <c r="EP51" s="115"/>
      <c r="EQ51" s="115"/>
      <c r="ER51" s="115"/>
      <c r="ES51" s="115"/>
      <c r="ET51" s="115"/>
      <c r="EU51" s="115"/>
      <c r="EV51" s="115"/>
      <c r="EW51" s="115"/>
      <c r="EX51" s="115"/>
      <c r="EY51" s="115"/>
      <c r="EZ51" s="115"/>
      <c r="FA51" s="115"/>
      <c r="FB51" s="115"/>
      <c r="FC51" s="115"/>
      <c r="FD51" s="115"/>
      <c r="FE51" s="115">
        <f>データ!$C$11</f>
        <v>42005</v>
      </c>
      <c r="FF51" s="115"/>
      <c r="FG51" s="115"/>
      <c r="FH51" s="115"/>
      <c r="FI51" s="115"/>
      <c r="FJ51" s="115"/>
      <c r="FK51" s="115"/>
      <c r="FL51" s="115"/>
      <c r="FM51" s="115"/>
      <c r="FN51" s="115"/>
      <c r="FO51" s="115"/>
      <c r="FP51" s="115"/>
      <c r="FQ51" s="115"/>
      <c r="FR51" s="115"/>
      <c r="FS51" s="115"/>
      <c r="FT51" s="115"/>
      <c r="FU51" s="115"/>
      <c r="FV51" s="115"/>
      <c r="FW51" s="115"/>
      <c r="FX51" s="115">
        <f>データ!$D$11</f>
        <v>42370</v>
      </c>
      <c r="FY51" s="115"/>
      <c r="FZ51" s="115"/>
      <c r="GA51" s="115"/>
      <c r="GB51" s="115"/>
      <c r="GC51" s="115"/>
      <c r="GD51" s="115"/>
      <c r="GE51" s="115"/>
      <c r="GF51" s="115"/>
      <c r="GG51" s="115"/>
      <c r="GH51" s="115"/>
      <c r="GI51" s="115"/>
      <c r="GJ51" s="115"/>
      <c r="GK51" s="115"/>
      <c r="GL51" s="115"/>
      <c r="GM51" s="115"/>
      <c r="GN51" s="115"/>
      <c r="GO51" s="115"/>
      <c r="GP51" s="115"/>
      <c r="GQ51" s="115">
        <f>データ!$E$11</f>
        <v>42736</v>
      </c>
      <c r="GR51" s="115"/>
      <c r="GS51" s="115"/>
      <c r="GT51" s="115"/>
      <c r="GU51" s="115"/>
      <c r="GV51" s="115"/>
      <c r="GW51" s="115"/>
      <c r="GX51" s="115"/>
      <c r="GY51" s="115"/>
      <c r="GZ51" s="115"/>
      <c r="HA51" s="115"/>
      <c r="HB51" s="115"/>
      <c r="HC51" s="115"/>
      <c r="HD51" s="115"/>
      <c r="HE51" s="115"/>
      <c r="HF51" s="115"/>
      <c r="HG51" s="115"/>
      <c r="HH51" s="115"/>
      <c r="HI51" s="115"/>
      <c r="HJ51" s="115">
        <f>データ!$F$11</f>
        <v>43101</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f>データ!$B$11</f>
        <v>41640</v>
      </c>
      <c r="JD51" s="115"/>
      <c r="JE51" s="115"/>
      <c r="JF51" s="115"/>
      <c r="JG51" s="115"/>
      <c r="JH51" s="115"/>
      <c r="JI51" s="115"/>
      <c r="JJ51" s="115"/>
      <c r="JK51" s="115"/>
      <c r="JL51" s="115"/>
      <c r="JM51" s="115"/>
      <c r="JN51" s="115"/>
      <c r="JO51" s="115"/>
      <c r="JP51" s="115"/>
      <c r="JQ51" s="115"/>
      <c r="JR51" s="115"/>
      <c r="JS51" s="115"/>
      <c r="JT51" s="115"/>
      <c r="JU51" s="115"/>
      <c r="JV51" s="115">
        <f>データ!$C$11</f>
        <v>42005</v>
      </c>
      <c r="JW51" s="115"/>
      <c r="JX51" s="115"/>
      <c r="JY51" s="115"/>
      <c r="JZ51" s="115"/>
      <c r="KA51" s="115"/>
      <c r="KB51" s="115"/>
      <c r="KC51" s="115"/>
      <c r="KD51" s="115"/>
      <c r="KE51" s="115"/>
      <c r="KF51" s="115"/>
      <c r="KG51" s="115"/>
      <c r="KH51" s="115"/>
      <c r="KI51" s="115"/>
      <c r="KJ51" s="115"/>
      <c r="KK51" s="115"/>
      <c r="KL51" s="115"/>
      <c r="KM51" s="115"/>
      <c r="KN51" s="115"/>
      <c r="KO51" s="115">
        <f>データ!$D$11</f>
        <v>42370</v>
      </c>
      <c r="KP51" s="115"/>
      <c r="KQ51" s="115"/>
      <c r="KR51" s="115"/>
      <c r="KS51" s="115"/>
      <c r="KT51" s="115"/>
      <c r="KU51" s="115"/>
      <c r="KV51" s="115"/>
      <c r="KW51" s="115"/>
      <c r="KX51" s="115"/>
      <c r="KY51" s="115"/>
      <c r="KZ51" s="115"/>
      <c r="LA51" s="115"/>
      <c r="LB51" s="115"/>
      <c r="LC51" s="115"/>
      <c r="LD51" s="115"/>
      <c r="LE51" s="115"/>
      <c r="LF51" s="115"/>
      <c r="LG51" s="115"/>
      <c r="LH51" s="115">
        <f>データ!$E$11</f>
        <v>42736</v>
      </c>
      <c r="LI51" s="115"/>
      <c r="LJ51" s="115"/>
      <c r="LK51" s="115"/>
      <c r="LL51" s="115"/>
      <c r="LM51" s="115"/>
      <c r="LN51" s="115"/>
      <c r="LO51" s="115"/>
      <c r="LP51" s="115"/>
      <c r="LQ51" s="115"/>
      <c r="LR51" s="115"/>
      <c r="LS51" s="115"/>
      <c r="LT51" s="115"/>
      <c r="LU51" s="115"/>
      <c r="LV51" s="115"/>
      <c r="LW51" s="115"/>
      <c r="LX51" s="115"/>
      <c r="LY51" s="115"/>
      <c r="LZ51" s="115"/>
      <c r="MA51" s="115">
        <f>データ!$F$11</f>
        <v>43101</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16" t="s">
        <v>27</v>
      </c>
      <c r="K52" s="117"/>
      <c r="L52" s="117"/>
      <c r="M52" s="117"/>
      <c r="N52" s="117"/>
      <c r="O52" s="117"/>
      <c r="P52" s="117"/>
      <c r="Q52" s="117"/>
      <c r="R52" s="117"/>
      <c r="S52" s="117"/>
      <c r="T52" s="118"/>
      <c r="U52" s="126">
        <f>データ!AU7</f>
        <v>10</v>
      </c>
      <c r="V52" s="126"/>
      <c r="W52" s="126"/>
      <c r="X52" s="126"/>
      <c r="Y52" s="126"/>
      <c r="Z52" s="126"/>
      <c r="AA52" s="126"/>
      <c r="AB52" s="126"/>
      <c r="AC52" s="126"/>
      <c r="AD52" s="126"/>
      <c r="AE52" s="126"/>
      <c r="AF52" s="126"/>
      <c r="AG52" s="126"/>
      <c r="AH52" s="126"/>
      <c r="AI52" s="126"/>
      <c r="AJ52" s="126"/>
      <c r="AK52" s="126"/>
      <c r="AL52" s="126"/>
      <c r="AM52" s="126"/>
      <c r="AN52" s="126">
        <f>データ!AV7</f>
        <v>9</v>
      </c>
      <c r="AO52" s="126"/>
      <c r="AP52" s="126"/>
      <c r="AQ52" s="126"/>
      <c r="AR52" s="126"/>
      <c r="AS52" s="126"/>
      <c r="AT52" s="126"/>
      <c r="AU52" s="126"/>
      <c r="AV52" s="126"/>
      <c r="AW52" s="126"/>
      <c r="AX52" s="126"/>
      <c r="AY52" s="126"/>
      <c r="AZ52" s="126"/>
      <c r="BA52" s="126"/>
      <c r="BB52" s="126"/>
      <c r="BC52" s="126"/>
      <c r="BD52" s="126"/>
      <c r="BE52" s="126"/>
      <c r="BF52" s="126"/>
      <c r="BG52" s="126">
        <f>データ!AW7</f>
        <v>8</v>
      </c>
      <c r="BH52" s="126"/>
      <c r="BI52" s="126"/>
      <c r="BJ52" s="126"/>
      <c r="BK52" s="126"/>
      <c r="BL52" s="126"/>
      <c r="BM52" s="126"/>
      <c r="BN52" s="126"/>
      <c r="BO52" s="126"/>
      <c r="BP52" s="126"/>
      <c r="BQ52" s="126"/>
      <c r="BR52" s="126"/>
      <c r="BS52" s="126"/>
      <c r="BT52" s="126"/>
      <c r="BU52" s="126"/>
      <c r="BV52" s="126"/>
      <c r="BW52" s="126"/>
      <c r="BX52" s="126"/>
      <c r="BY52" s="126"/>
      <c r="BZ52" s="126">
        <f>データ!AX7</f>
        <v>7</v>
      </c>
      <c r="CA52" s="126"/>
      <c r="CB52" s="126"/>
      <c r="CC52" s="126"/>
      <c r="CD52" s="126"/>
      <c r="CE52" s="126"/>
      <c r="CF52" s="126"/>
      <c r="CG52" s="126"/>
      <c r="CH52" s="126"/>
      <c r="CI52" s="126"/>
      <c r="CJ52" s="126"/>
      <c r="CK52" s="126"/>
      <c r="CL52" s="126"/>
      <c r="CM52" s="126"/>
      <c r="CN52" s="126"/>
      <c r="CO52" s="126"/>
      <c r="CP52" s="126"/>
      <c r="CQ52" s="126"/>
      <c r="CR52" s="126"/>
      <c r="CS52" s="126">
        <f>データ!AY7</f>
        <v>6</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f>データ!BF7</f>
        <v>33.799999999999997</v>
      </c>
      <c r="EM52" s="119"/>
      <c r="EN52" s="119"/>
      <c r="EO52" s="119"/>
      <c r="EP52" s="119"/>
      <c r="EQ52" s="119"/>
      <c r="ER52" s="119"/>
      <c r="ES52" s="119"/>
      <c r="ET52" s="119"/>
      <c r="EU52" s="119"/>
      <c r="EV52" s="119"/>
      <c r="EW52" s="119"/>
      <c r="EX52" s="119"/>
      <c r="EY52" s="119"/>
      <c r="EZ52" s="119"/>
      <c r="FA52" s="119"/>
      <c r="FB52" s="119"/>
      <c r="FC52" s="119"/>
      <c r="FD52" s="119"/>
      <c r="FE52" s="119">
        <f>データ!BG7</f>
        <v>32</v>
      </c>
      <c r="FF52" s="119"/>
      <c r="FG52" s="119"/>
      <c r="FH52" s="119"/>
      <c r="FI52" s="119"/>
      <c r="FJ52" s="119"/>
      <c r="FK52" s="119"/>
      <c r="FL52" s="119"/>
      <c r="FM52" s="119"/>
      <c r="FN52" s="119"/>
      <c r="FO52" s="119"/>
      <c r="FP52" s="119"/>
      <c r="FQ52" s="119"/>
      <c r="FR52" s="119"/>
      <c r="FS52" s="119"/>
      <c r="FT52" s="119"/>
      <c r="FU52" s="119"/>
      <c r="FV52" s="119"/>
      <c r="FW52" s="119"/>
      <c r="FX52" s="119">
        <f>データ!BH7</f>
        <v>30.6</v>
      </c>
      <c r="FY52" s="119"/>
      <c r="FZ52" s="119"/>
      <c r="GA52" s="119"/>
      <c r="GB52" s="119"/>
      <c r="GC52" s="119"/>
      <c r="GD52" s="119"/>
      <c r="GE52" s="119"/>
      <c r="GF52" s="119"/>
      <c r="GG52" s="119"/>
      <c r="GH52" s="119"/>
      <c r="GI52" s="119"/>
      <c r="GJ52" s="119"/>
      <c r="GK52" s="119"/>
      <c r="GL52" s="119"/>
      <c r="GM52" s="119"/>
      <c r="GN52" s="119"/>
      <c r="GO52" s="119"/>
      <c r="GP52" s="119"/>
      <c r="GQ52" s="119">
        <f>データ!BI7</f>
        <v>31.3</v>
      </c>
      <c r="GR52" s="119"/>
      <c r="GS52" s="119"/>
      <c r="GT52" s="119"/>
      <c r="GU52" s="119"/>
      <c r="GV52" s="119"/>
      <c r="GW52" s="119"/>
      <c r="GX52" s="119"/>
      <c r="GY52" s="119"/>
      <c r="GZ52" s="119"/>
      <c r="HA52" s="119"/>
      <c r="HB52" s="119"/>
      <c r="HC52" s="119"/>
      <c r="HD52" s="119"/>
      <c r="HE52" s="119"/>
      <c r="HF52" s="119"/>
      <c r="HG52" s="119"/>
      <c r="HH52" s="119"/>
      <c r="HI52" s="119"/>
      <c r="HJ52" s="119">
        <f>データ!BJ7</f>
        <v>31.6</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6">
        <f>データ!BQ7</f>
        <v>68059</v>
      </c>
      <c r="JD52" s="126"/>
      <c r="JE52" s="126"/>
      <c r="JF52" s="126"/>
      <c r="JG52" s="126"/>
      <c r="JH52" s="126"/>
      <c r="JI52" s="126"/>
      <c r="JJ52" s="126"/>
      <c r="JK52" s="126"/>
      <c r="JL52" s="126"/>
      <c r="JM52" s="126"/>
      <c r="JN52" s="126"/>
      <c r="JO52" s="126"/>
      <c r="JP52" s="126"/>
      <c r="JQ52" s="126"/>
      <c r="JR52" s="126"/>
      <c r="JS52" s="126"/>
      <c r="JT52" s="126"/>
      <c r="JU52" s="126"/>
      <c r="JV52" s="126">
        <f>データ!BR7</f>
        <v>61357</v>
      </c>
      <c r="JW52" s="126"/>
      <c r="JX52" s="126"/>
      <c r="JY52" s="126"/>
      <c r="JZ52" s="126"/>
      <c r="KA52" s="126"/>
      <c r="KB52" s="126"/>
      <c r="KC52" s="126"/>
      <c r="KD52" s="126"/>
      <c r="KE52" s="126"/>
      <c r="KF52" s="126"/>
      <c r="KG52" s="126"/>
      <c r="KH52" s="126"/>
      <c r="KI52" s="126"/>
      <c r="KJ52" s="126"/>
      <c r="KK52" s="126"/>
      <c r="KL52" s="126"/>
      <c r="KM52" s="126"/>
      <c r="KN52" s="126"/>
      <c r="KO52" s="126">
        <f>データ!BS7</f>
        <v>59098</v>
      </c>
      <c r="KP52" s="126"/>
      <c r="KQ52" s="126"/>
      <c r="KR52" s="126"/>
      <c r="KS52" s="126"/>
      <c r="KT52" s="126"/>
      <c r="KU52" s="126"/>
      <c r="KV52" s="126"/>
      <c r="KW52" s="126"/>
      <c r="KX52" s="126"/>
      <c r="KY52" s="126"/>
      <c r="KZ52" s="126"/>
      <c r="LA52" s="126"/>
      <c r="LB52" s="126"/>
      <c r="LC52" s="126"/>
      <c r="LD52" s="126"/>
      <c r="LE52" s="126"/>
      <c r="LF52" s="126"/>
      <c r="LG52" s="126"/>
      <c r="LH52" s="126">
        <f>データ!BT7</f>
        <v>61287</v>
      </c>
      <c r="LI52" s="126"/>
      <c r="LJ52" s="126"/>
      <c r="LK52" s="126"/>
      <c r="LL52" s="126"/>
      <c r="LM52" s="126"/>
      <c r="LN52" s="126"/>
      <c r="LO52" s="126"/>
      <c r="LP52" s="126"/>
      <c r="LQ52" s="126"/>
      <c r="LR52" s="126"/>
      <c r="LS52" s="126"/>
      <c r="LT52" s="126"/>
      <c r="LU52" s="126"/>
      <c r="LV52" s="126"/>
      <c r="LW52" s="126"/>
      <c r="LX52" s="126"/>
      <c r="LY52" s="126"/>
      <c r="LZ52" s="126"/>
      <c r="MA52" s="126">
        <f>データ!BU7</f>
        <v>66156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16" t="s">
        <v>29</v>
      </c>
      <c r="K53" s="117"/>
      <c r="L53" s="117"/>
      <c r="M53" s="117"/>
      <c r="N53" s="117"/>
      <c r="O53" s="117"/>
      <c r="P53" s="117"/>
      <c r="Q53" s="117"/>
      <c r="R53" s="117"/>
      <c r="S53" s="117"/>
      <c r="T53" s="118"/>
      <c r="U53" s="126">
        <f>データ!AZ7</f>
        <v>48</v>
      </c>
      <c r="V53" s="126"/>
      <c r="W53" s="126"/>
      <c r="X53" s="126"/>
      <c r="Y53" s="126"/>
      <c r="Z53" s="126"/>
      <c r="AA53" s="126"/>
      <c r="AB53" s="126"/>
      <c r="AC53" s="126"/>
      <c r="AD53" s="126"/>
      <c r="AE53" s="126"/>
      <c r="AF53" s="126"/>
      <c r="AG53" s="126"/>
      <c r="AH53" s="126"/>
      <c r="AI53" s="126"/>
      <c r="AJ53" s="126"/>
      <c r="AK53" s="126"/>
      <c r="AL53" s="126"/>
      <c r="AM53" s="126"/>
      <c r="AN53" s="126">
        <f>データ!BA7</f>
        <v>46</v>
      </c>
      <c r="AO53" s="126"/>
      <c r="AP53" s="126"/>
      <c r="AQ53" s="126"/>
      <c r="AR53" s="126"/>
      <c r="AS53" s="126"/>
      <c r="AT53" s="126"/>
      <c r="AU53" s="126"/>
      <c r="AV53" s="126"/>
      <c r="AW53" s="126"/>
      <c r="AX53" s="126"/>
      <c r="AY53" s="126"/>
      <c r="AZ53" s="126"/>
      <c r="BA53" s="126"/>
      <c r="BB53" s="126"/>
      <c r="BC53" s="126"/>
      <c r="BD53" s="126"/>
      <c r="BE53" s="126"/>
      <c r="BF53" s="126"/>
      <c r="BG53" s="126">
        <f>データ!BB7</f>
        <v>39</v>
      </c>
      <c r="BH53" s="126"/>
      <c r="BI53" s="126"/>
      <c r="BJ53" s="126"/>
      <c r="BK53" s="126"/>
      <c r="BL53" s="126"/>
      <c r="BM53" s="126"/>
      <c r="BN53" s="126"/>
      <c r="BO53" s="126"/>
      <c r="BP53" s="126"/>
      <c r="BQ53" s="126"/>
      <c r="BR53" s="126"/>
      <c r="BS53" s="126"/>
      <c r="BT53" s="126"/>
      <c r="BU53" s="126"/>
      <c r="BV53" s="126"/>
      <c r="BW53" s="126"/>
      <c r="BX53" s="126"/>
      <c r="BY53" s="126"/>
      <c r="BZ53" s="126">
        <f>データ!BC7</f>
        <v>25</v>
      </c>
      <c r="CA53" s="126"/>
      <c r="CB53" s="126"/>
      <c r="CC53" s="126"/>
      <c r="CD53" s="126"/>
      <c r="CE53" s="126"/>
      <c r="CF53" s="126"/>
      <c r="CG53" s="126"/>
      <c r="CH53" s="126"/>
      <c r="CI53" s="126"/>
      <c r="CJ53" s="126"/>
      <c r="CK53" s="126"/>
      <c r="CL53" s="126"/>
      <c r="CM53" s="126"/>
      <c r="CN53" s="126"/>
      <c r="CO53" s="126"/>
      <c r="CP53" s="126"/>
      <c r="CQ53" s="126"/>
      <c r="CR53" s="126"/>
      <c r="CS53" s="126">
        <f>データ!BD7</f>
        <v>24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33.6</v>
      </c>
      <c r="EM53" s="119"/>
      <c r="EN53" s="119"/>
      <c r="EO53" s="119"/>
      <c r="EP53" s="119"/>
      <c r="EQ53" s="119"/>
      <c r="ER53" s="119"/>
      <c r="ES53" s="119"/>
      <c r="ET53" s="119"/>
      <c r="EU53" s="119"/>
      <c r="EV53" s="119"/>
      <c r="EW53" s="119"/>
      <c r="EX53" s="119"/>
      <c r="EY53" s="119"/>
      <c r="EZ53" s="119"/>
      <c r="FA53" s="119"/>
      <c r="FB53" s="119"/>
      <c r="FC53" s="119"/>
      <c r="FD53" s="119"/>
      <c r="FE53" s="119">
        <f>データ!BL7</f>
        <v>33.200000000000003</v>
      </c>
      <c r="FF53" s="119"/>
      <c r="FG53" s="119"/>
      <c r="FH53" s="119"/>
      <c r="FI53" s="119"/>
      <c r="FJ53" s="119"/>
      <c r="FK53" s="119"/>
      <c r="FL53" s="119"/>
      <c r="FM53" s="119"/>
      <c r="FN53" s="119"/>
      <c r="FO53" s="119"/>
      <c r="FP53" s="119"/>
      <c r="FQ53" s="119"/>
      <c r="FR53" s="119"/>
      <c r="FS53" s="119"/>
      <c r="FT53" s="119"/>
      <c r="FU53" s="119"/>
      <c r="FV53" s="119"/>
      <c r="FW53" s="119"/>
      <c r="FX53" s="119">
        <f>データ!BM7</f>
        <v>29.6</v>
      </c>
      <c r="FY53" s="119"/>
      <c r="FZ53" s="119"/>
      <c r="GA53" s="119"/>
      <c r="GB53" s="119"/>
      <c r="GC53" s="119"/>
      <c r="GD53" s="119"/>
      <c r="GE53" s="119"/>
      <c r="GF53" s="119"/>
      <c r="GG53" s="119"/>
      <c r="GH53" s="119"/>
      <c r="GI53" s="119"/>
      <c r="GJ53" s="119"/>
      <c r="GK53" s="119"/>
      <c r="GL53" s="119"/>
      <c r="GM53" s="119"/>
      <c r="GN53" s="119"/>
      <c r="GO53" s="119"/>
      <c r="GP53" s="119"/>
      <c r="GQ53" s="119">
        <f>データ!BN7</f>
        <v>29.2</v>
      </c>
      <c r="GR53" s="119"/>
      <c r="GS53" s="119"/>
      <c r="GT53" s="119"/>
      <c r="GU53" s="119"/>
      <c r="GV53" s="119"/>
      <c r="GW53" s="119"/>
      <c r="GX53" s="119"/>
      <c r="GY53" s="119"/>
      <c r="GZ53" s="119"/>
      <c r="HA53" s="119"/>
      <c r="HB53" s="119"/>
      <c r="HC53" s="119"/>
      <c r="HD53" s="119"/>
      <c r="HE53" s="119"/>
      <c r="HF53" s="119"/>
      <c r="HG53" s="119"/>
      <c r="HH53" s="119"/>
      <c r="HI53" s="119"/>
      <c r="HJ53" s="119">
        <f>データ!BO7</f>
        <v>30.4</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6">
        <f>データ!BV7</f>
        <v>44860</v>
      </c>
      <c r="JD53" s="126"/>
      <c r="JE53" s="126"/>
      <c r="JF53" s="126"/>
      <c r="JG53" s="126"/>
      <c r="JH53" s="126"/>
      <c r="JI53" s="126"/>
      <c r="JJ53" s="126"/>
      <c r="JK53" s="126"/>
      <c r="JL53" s="126"/>
      <c r="JM53" s="126"/>
      <c r="JN53" s="126"/>
      <c r="JO53" s="126"/>
      <c r="JP53" s="126"/>
      <c r="JQ53" s="126"/>
      <c r="JR53" s="126"/>
      <c r="JS53" s="126"/>
      <c r="JT53" s="126"/>
      <c r="JU53" s="126"/>
      <c r="JV53" s="126">
        <f>データ!BW7</f>
        <v>37496</v>
      </c>
      <c r="JW53" s="126"/>
      <c r="JX53" s="126"/>
      <c r="JY53" s="126"/>
      <c r="JZ53" s="126"/>
      <c r="KA53" s="126"/>
      <c r="KB53" s="126"/>
      <c r="KC53" s="126"/>
      <c r="KD53" s="126"/>
      <c r="KE53" s="126"/>
      <c r="KF53" s="126"/>
      <c r="KG53" s="126"/>
      <c r="KH53" s="126"/>
      <c r="KI53" s="126"/>
      <c r="KJ53" s="126"/>
      <c r="KK53" s="126"/>
      <c r="KL53" s="126"/>
      <c r="KM53" s="126"/>
      <c r="KN53" s="126"/>
      <c r="KO53" s="126">
        <f>データ!BX7</f>
        <v>31888</v>
      </c>
      <c r="KP53" s="126"/>
      <c r="KQ53" s="126"/>
      <c r="KR53" s="126"/>
      <c r="KS53" s="126"/>
      <c r="KT53" s="126"/>
      <c r="KU53" s="126"/>
      <c r="KV53" s="126"/>
      <c r="KW53" s="126"/>
      <c r="KX53" s="126"/>
      <c r="KY53" s="126"/>
      <c r="KZ53" s="126"/>
      <c r="LA53" s="126"/>
      <c r="LB53" s="126"/>
      <c r="LC53" s="126"/>
      <c r="LD53" s="126"/>
      <c r="LE53" s="126"/>
      <c r="LF53" s="126"/>
      <c r="LG53" s="126"/>
      <c r="LH53" s="126">
        <f>データ!BY7</f>
        <v>13314</v>
      </c>
      <c r="LI53" s="126"/>
      <c r="LJ53" s="126"/>
      <c r="LK53" s="126"/>
      <c r="LL53" s="126"/>
      <c r="LM53" s="126"/>
      <c r="LN53" s="126"/>
      <c r="LO53" s="126"/>
      <c r="LP53" s="126"/>
      <c r="LQ53" s="126"/>
      <c r="LR53" s="126"/>
      <c r="LS53" s="126"/>
      <c r="LT53" s="126"/>
      <c r="LU53" s="126"/>
      <c r="LV53" s="126"/>
      <c r="LW53" s="126"/>
      <c r="LX53" s="126"/>
      <c r="LY53" s="126"/>
      <c r="LZ53" s="126"/>
      <c r="MA53" s="126">
        <f>データ!BZ7</f>
        <v>23300</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07" t="s">
        <v>31</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9" t="s">
        <v>33</v>
      </c>
      <c r="NE65" s="110"/>
      <c r="NF65" s="110"/>
      <c r="NG65" s="110"/>
      <c r="NH65" s="110"/>
      <c r="NI65" s="110"/>
      <c r="NJ65" s="110"/>
      <c r="NK65" s="110"/>
      <c r="NL65" s="110"/>
      <c r="NM65" s="110"/>
      <c r="NN65" s="110"/>
      <c r="NO65" s="110"/>
      <c r="NP65" s="110"/>
      <c r="NQ65" s="110"/>
      <c r="NR65" s="111"/>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131</v>
      </c>
      <c r="NE66" s="113"/>
      <c r="NF66" s="113"/>
      <c r="NG66" s="113"/>
      <c r="NH66" s="113"/>
      <c r="NI66" s="113"/>
      <c r="NJ66" s="113"/>
      <c r="NK66" s="113"/>
      <c r="NL66" s="113"/>
      <c r="NM66" s="113"/>
      <c r="NN66" s="113"/>
      <c r="NO66" s="113"/>
      <c r="NP66" s="113"/>
      <c r="NQ66" s="113"/>
      <c r="NR66" s="11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1102155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x14ac:dyDescent="0.15">
      <c r="A76" s="2"/>
      <c r="B76" s="22"/>
      <c r="C76" s="4"/>
      <c r="D76" s="4"/>
      <c r="E76" s="4"/>
      <c r="F76" s="4"/>
      <c r="I76" s="4"/>
      <c r="J76" s="4"/>
      <c r="K76" s="4"/>
      <c r="L76" s="4"/>
      <c r="M76" s="4"/>
      <c r="N76" s="4"/>
      <c r="O76" s="4"/>
      <c r="P76" s="4"/>
      <c r="Q76" s="4"/>
      <c r="R76" s="137">
        <f>データ!$B$11</f>
        <v>41640</v>
      </c>
      <c r="S76" s="138"/>
      <c r="T76" s="138"/>
      <c r="U76" s="138"/>
      <c r="V76" s="138"/>
      <c r="W76" s="138"/>
      <c r="X76" s="138"/>
      <c r="Y76" s="138"/>
      <c r="Z76" s="138"/>
      <c r="AA76" s="138"/>
      <c r="AB76" s="138"/>
      <c r="AC76" s="138"/>
      <c r="AD76" s="138"/>
      <c r="AE76" s="138"/>
      <c r="AF76" s="139"/>
      <c r="AG76" s="137">
        <f>データ!$C$11</f>
        <v>42005</v>
      </c>
      <c r="AH76" s="138"/>
      <c r="AI76" s="138"/>
      <c r="AJ76" s="138"/>
      <c r="AK76" s="138"/>
      <c r="AL76" s="138"/>
      <c r="AM76" s="138"/>
      <c r="AN76" s="138"/>
      <c r="AO76" s="138"/>
      <c r="AP76" s="138"/>
      <c r="AQ76" s="138"/>
      <c r="AR76" s="138"/>
      <c r="AS76" s="138"/>
      <c r="AT76" s="138"/>
      <c r="AU76" s="139"/>
      <c r="AV76" s="137">
        <f>データ!$D$11</f>
        <v>42370</v>
      </c>
      <c r="AW76" s="138"/>
      <c r="AX76" s="138"/>
      <c r="AY76" s="138"/>
      <c r="AZ76" s="138"/>
      <c r="BA76" s="138"/>
      <c r="BB76" s="138"/>
      <c r="BC76" s="138"/>
      <c r="BD76" s="138"/>
      <c r="BE76" s="138"/>
      <c r="BF76" s="138"/>
      <c r="BG76" s="138"/>
      <c r="BH76" s="138"/>
      <c r="BI76" s="138"/>
      <c r="BJ76" s="139"/>
      <c r="BK76" s="137">
        <f>データ!$E$11</f>
        <v>42736</v>
      </c>
      <c r="BL76" s="138"/>
      <c r="BM76" s="138"/>
      <c r="BN76" s="138"/>
      <c r="BO76" s="138"/>
      <c r="BP76" s="138"/>
      <c r="BQ76" s="138"/>
      <c r="BR76" s="138"/>
      <c r="BS76" s="138"/>
      <c r="BT76" s="138"/>
      <c r="BU76" s="138"/>
      <c r="BV76" s="138"/>
      <c r="BW76" s="138"/>
      <c r="BX76" s="138"/>
      <c r="BY76" s="139"/>
      <c r="BZ76" s="137">
        <f>データ!$F$11</f>
        <v>43101</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41640</v>
      </c>
      <c r="GM76" s="138"/>
      <c r="GN76" s="138"/>
      <c r="GO76" s="138"/>
      <c r="GP76" s="138"/>
      <c r="GQ76" s="138"/>
      <c r="GR76" s="138"/>
      <c r="GS76" s="138"/>
      <c r="GT76" s="138"/>
      <c r="GU76" s="138"/>
      <c r="GV76" s="138"/>
      <c r="GW76" s="138"/>
      <c r="GX76" s="138"/>
      <c r="GY76" s="138"/>
      <c r="GZ76" s="139"/>
      <c r="HA76" s="137">
        <f>データ!$C$11</f>
        <v>42005</v>
      </c>
      <c r="HB76" s="138"/>
      <c r="HC76" s="138"/>
      <c r="HD76" s="138"/>
      <c r="HE76" s="138"/>
      <c r="HF76" s="138"/>
      <c r="HG76" s="138"/>
      <c r="HH76" s="138"/>
      <c r="HI76" s="138"/>
      <c r="HJ76" s="138"/>
      <c r="HK76" s="138"/>
      <c r="HL76" s="138"/>
      <c r="HM76" s="138"/>
      <c r="HN76" s="138"/>
      <c r="HO76" s="139"/>
      <c r="HP76" s="137">
        <f>データ!$D$11</f>
        <v>42370</v>
      </c>
      <c r="HQ76" s="138"/>
      <c r="HR76" s="138"/>
      <c r="HS76" s="138"/>
      <c r="HT76" s="138"/>
      <c r="HU76" s="138"/>
      <c r="HV76" s="138"/>
      <c r="HW76" s="138"/>
      <c r="HX76" s="138"/>
      <c r="HY76" s="138"/>
      <c r="HZ76" s="138"/>
      <c r="IA76" s="138"/>
      <c r="IB76" s="138"/>
      <c r="IC76" s="138"/>
      <c r="ID76" s="139"/>
      <c r="IE76" s="137">
        <f>データ!$E$11</f>
        <v>42736</v>
      </c>
      <c r="IF76" s="138"/>
      <c r="IG76" s="138"/>
      <c r="IH76" s="138"/>
      <c r="II76" s="138"/>
      <c r="IJ76" s="138"/>
      <c r="IK76" s="138"/>
      <c r="IL76" s="138"/>
      <c r="IM76" s="138"/>
      <c r="IN76" s="138"/>
      <c r="IO76" s="138"/>
      <c r="IP76" s="138"/>
      <c r="IQ76" s="138"/>
      <c r="IR76" s="138"/>
      <c r="IS76" s="139"/>
      <c r="IT76" s="137">
        <f>データ!$F$11</f>
        <v>43101</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41640</v>
      </c>
      <c r="KB76" s="138"/>
      <c r="KC76" s="138"/>
      <c r="KD76" s="138"/>
      <c r="KE76" s="138"/>
      <c r="KF76" s="138"/>
      <c r="KG76" s="138"/>
      <c r="KH76" s="138"/>
      <c r="KI76" s="138"/>
      <c r="KJ76" s="138"/>
      <c r="KK76" s="138"/>
      <c r="KL76" s="138"/>
      <c r="KM76" s="138"/>
      <c r="KN76" s="138"/>
      <c r="KO76" s="139"/>
      <c r="KP76" s="137">
        <f>データ!$C$11</f>
        <v>42005</v>
      </c>
      <c r="KQ76" s="138"/>
      <c r="KR76" s="138"/>
      <c r="KS76" s="138"/>
      <c r="KT76" s="138"/>
      <c r="KU76" s="138"/>
      <c r="KV76" s="138"/>
      <c r="KW76" s="138"/>
      <c r="KX76" s="138"/>
      <c r="KY76" s="138"/>
      <c r="KZ76" s="138"/>
      <c r="LA76" s="138"/>
      <c r="LB76" s="138"/>
      <c r="LC76" s="138"/>
      <c r="LD76" s="139"/>
      <c r="LE76" s="137">
        <f>データ!$D$11</f>
        <v>42370</v>
      </c>
      <c r="LF76" s="138"/>
      <c r="LG76" s="138"/>
      <c r="LH76" s="138"/>
      <c r="LI76" s="138"/>
      <c r="LJ76" s="138"/>
      <c r="LK76" s="138"/>
      <c r="LL76" s="138"/>
      <c r="LM76" s="138"/>
      <c r="LN76" s="138"/>
      <c r="LO76" s="138"/>
      <c r="LP76" s="138"/>
      <c r="LQ76" s="138"/>
      <c r="LR76" s="138"/>
      <c r="LS76" s="139"/>
      <c r="LT76" s="137">
        <f>データ!$E$11</f>
        <v>42736</v>
      </c>
      <c r="LU76" s="138"/>
      <c r="LV76" s="138"/>
      <c r="LW76" s="138"/>
      <c r="LX76" s="138"/>
      <c r="LY76" s="138"/>
      <c r="LZ76" s="138"/>
      <c r="MA76" s="138"/>
      <c r="MB76" s="138"/>
      <c r="MC76" s="138"/>
      <c r="MD76" s="138"/>
      <c r="ME76" s="138"/>
      <c r="MF76" s="138"/>
      <c r="MG76" s="138"/>
      <c r="MH76" s="139"/>
      <c r="MI76" s="137">
        <f>データ!$F$11</f>
        <v>43101</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x14ac:dyDescent="0.15">
      <c r="A77" s="2"/>
      <c r="B77" s="22"/>
      <c r="C77" s="4"/>
      <c r="D77" s="4"/>
      <c r="E77" s="4"/>
      <c r="F77" s="4"/>
      <c r="I77" s="140" t="s">
        <v>27</v>
      </c>
      <c r="J77" s="140"/>
      <c r="K77" s="140"/>
      <c r="L77" s="140"/>
      <c r="M77" s="140"/>
      <c r="N77" s="140"/>
      <c r="O77" s="140"/>
      <c r="P77" s="140"/>
      <c r="Q77" s="140"/>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0" t="s">
        <v>27</v>
      </c>
      <c r="JS77" s="140"/>
      <c r="JT77" s="140"/>
      <c r="JU77" s="140"/>
      <c r="JV77" s="140"/>
      <c r="JW77" s="140"/>
      <c r="JX77" s="140"/>
      <c r="JY77" s="140"/>
      <c r="JZ77" s="140"/>
      <c r="KA77" s="120">
        <f>データ!CZ7</f>
        <v>212.5</v>
      </c>
      <c r="KB77" s="121"/>
      <c r="KC77" s="121"/>
      <c r="KD77" s="121"/>
      <c r="KE77" s="121"/>
      <c r="KF77" s="121"/>
      <c r="KG77" s="121"/>
      <c r="KH77" s="121"/>
      <c r="KI77" s="121"/>
      <c r="KJ77" s="121"/>
      <c r="KK77" s="121"/>
      <c r="KL77" s="121"/>
      <c r="KM77" s="121"/>
      <c r="KN77" s="121"/>
      <c r="KO77" s="122"/>
      <c r="KP77" s="120">
        <f>データ!DA7</f>
        <v>197.9</v>
      </c>
      <c r="KQ77" s="121"/>
      <c r="KR77" s="121"/>
      <c r="KS77" s="121"/>
      <c r="KT77" s="121"/>
      <c r="KU77" s="121"/>
      <c r="KV77" s="121"/>
      <c r="KW77" s="121"/>
      <c r="KX77" s="121"/>
      <c r="KY77" s="121"/>
      <c r="KZ77" s="121"/>
      <c r="LA77" s="121"/>
      <c r="LB77" s="121"/>
      <c r="LC77" s="121"/>
      <c r="LD77" s="122"/>
      <c r="LE77" s="120">
        <f>データ!DB7</f>
        <v>178.3</v>
      </c>
      <c r="LF77" s="121"/>
      <c r="LG77" s="121"/>
      <c r="LH77" s="121"/>
      <c r="LI77" s="121"/>
      <c r="LJ77" s="121"/>
      <c r="LK77" s="121"/>
      <c r="LL77" s="121"/>
      <c r="LM77" s="121"/>
      <c r="LN77" s="121"/>
      <c r="LO77" s="121"/>
      <c r="LP77" s="121"/>
      <c r="LQ77" s="121"/>
      <c r="LR77" s="121"/>
      <c r="LS77" s="122"/>
      <c r="LT77" s="120">
        <f>データ!DC7</f>
        <v>155.4</v>
      </c>
      <c r="LU77" s="121"/>
      <c r="LV77" s="121"/>
      <c r="LW77" s="121"/>
      <c r="LX77" s="121"/>
      <c r="LY77" s="121"/>
      <c r="LZ77" s="121"/>
      <c r="MA77" s="121"/>
      <c r="MB77" s="121"/>
      <c r="MC77" s="121"/>
      <c r="MD77" s="121"/>
      <c r="ME77" s="121"/>
      <c r="MF77" s="121"/>
      <c r="MG77" s="121"/>
      <c r="MH77" s="122"/>
      <c r="MI77" s="120">
        <f>データ!DD7</f>
        <v>125.4</v>
      </c>
      <c r="MJ77" s="121"/>
      <c r="MK77" s="121"/>
      <c r="ML77" s="121"/>
      <c r="MM77" s="121"/>
      <c r="MN77" s="121"/>
      <c r="MO77" s="121"/>
      <c r="MP77" s="121"/>
      <c r="MQ77" s="121"/>
      <c r="MR77" s="121"/>
      <c r="MS77" s="121"/>
      <c r="MT77" s="121"/>
      <c r="MU77" s="121"/>
      <c r="MV77" s="121"/>
      <c r="MW77" s="122"/>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x14ac:dyDescent="0.15">
      <c r="A78" s="2"/>
      <c r="B78" s="22"/>
      <c r="C78" s="4"/>
      <c r="D78" s="4"/>
      <c r="E78" s="4"/>
      <c r="F78" s="4"/>
      <c r="I78" s="140" t="s">
        <v>29</v>
      </c>
      <c r="J78" s="140"/>
      <c r="K78" s="140"/>
      <c r="L78" s="140"/>
      <c r="M78" s="140"/>
      <c r="N78" s="140"/>
      <c r="O78" s="140"/>
      <c r="P78" s="140"/>
      <c r="Q78" s="140"/>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0" t="s">
        <v>29</v>
      </c>
      <c r="JS78" s="140"/>
      <c r="JT78" s="140"/>
      <c r="JU78" s="140"/>
      <c r="JV78" s="140"/>
      <c r="JW78" s="140"/>
      <c r="JX78" s="140"/>
      <c r="JY78" s="140"/>
      <c r="JZ78" s="140"/>
      <c r="KA78" s="120">
        <f>データ!DE7</f>
        <v>254</v>
      </c>
      <c r="KB78" s="121"/>
      <c r="KC78" s="121"/>
      <c r="KD78" s="121"/>
      <c r="KE78" s="121"/>
      <c r="KF78" s="121"/>
      <c r="KG78" s="121"/>
      <c r="KH78" s="121"/>
      <c r="KI78" s="121"/>
      <c r="KJ78" s="121"/>
      <c r="KK78" s="121"/>
      <c r="KL78" s="121"/>
      <c r="KM78" s="121"/>
      <c r="KN78" s="121"/>
      <c r="KO78" s="122"/>
      <c r="KP78" s="120">
        <f>データ!DF7</f>
        <v>280</v>
      </c>
      <c r="KQ78" s="121"/>
      <c r="KR78" s="121"/>
      <c r="KS78" s="121"/>
      <c r="KT78" s="121"/>
      <c r="KU78" s="121"/>
      <c r="KV78" s="121"/>
      <c r="KW78" s="121"/>
      <c r="KX78" s="121"/>
      <c r="KY78" s="121"/>
      <c r="KZ78" s="121"/>
      <c r="LA78" s="121"/>
      <c r="LB78" s="121"/>
      <c r="LC78" s="121"/>
      <c r="LD78" s="122"/>
      <c r="LE78" s="120">
        <f>データ!DG7</f>
        <v>239.6</v>
      </c>
      <c r="LF78" s="121"/>
      <c r="LG78" s="121"/>
      <c r="LH78" s="121"/>
      <c r="LI78" s="121"/>
      <c r="LJ78" s="121"/>
      <c r="LK78" s="121"/>
      <c r="LL78" s="121"/>
      <c r="LM78" s="121"/>
      <c r="LN78" s="121"/>
      <c r="LO78" s="121"/>
      <c r="LP78" s="121"/>
      <c r="LQ78" s="121"/>
      <c r="LR78" s="121"/>
      <c r="LS78" s="122"/>
      <c r="LT78" s="120">
        <f>データ!DH7</f>
        <v>224.1</v>
      </c>
      <c r="LU78" s="121"/>
      <c r="LV78" s="121"/>
      <c r="LW78" s="121"/>
      <c r="LX78" s="121"/>
      <c r="LY78" s="121"/>
      <c r="LZ78" s="121"/>
      <c r="MA78" s="121"/>
      <c r="MB78" s="121"/>
      <c r="MC78" s="121"/>
      <c r="MD78" s="121"/>
      <c r="ME78" s="121"/>
      <c r="MF78" s="121"/>
      <c r="MG78" s="121"/>
      <c r="MH78" s="122"/>
      <c r="MI78" s="120">
        <f>データ!DI7</f>
        <v>155.19999999999999</v>
      </c>
      <c r="MJ78" s="121"/>
      <c r="MK78" s="121"/>
      <c r="ML78" s="121"/>
      <c r="MM78" s="121"/>
      <c r="MN78" s="121"/>
      <c r="MO78" s="121"/>
      <c r="MP78" s="121"/>
      <c r="MQ78" s="121"/>
      <c r="MR78" s="121"/>
      <c r="MS78" s="121"/>
      <c r="MT78" s="121"/>
      <c r="MU78" s="121"/>
      <c r="MV78" s="121"/>
      <c r="MW78" s="122"/>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t="12.95"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t="12.95"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t="12.95"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Dibmc1d59tIbKXTvZMcGBWZiU5MZ1o3+su+ROLqI1FHmaV8hddIDBIo0hh9VxKjeNa1iqLERXfMWCaJcWY3Q==" saltValue="PHAJ3V+sgZvW82id8TsOAQ==" spinCount="100000" sheet="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D1" zoomScale="85" zoomScaleNormal="85" workbookViewId="0">
      <selection activeCell="AT21" sqref="AT21"/>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4" t="s">
        <v>59</v>
      </c>
      <c r="I3" s="145"/>
      <c r="J3" s="145"/>
      <c r="K3" s="145"/>
      <c r="L3" s="145"/>
      <c r="M3" s="145"/>
      <c r="N3" s="145"/>
      <c r="O3" s="145"/>
      <c r="P3" s="145"/>
      <c r="Q3" s="145"/>
      <c r="R3" s="145"/>
      <c r="S3" s="145"/>
      <c r="T3" s="145"/>
      <c r="U3" s="145"/>
      <c r="V3" s="145"/>
      <c r="W3" s="145"/>
      <c r="X3" s="145"/>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90</v>
      </c>
      <c r="AV5" s="59" t="s">
        <v>101</v>
      </c>
      <c r="AW5" s="59" t="s">
        <v>102</v>
      </c>
      <c r="AX5" s="59" t="s">
        <v>103</v>
      </c>
      <c r="AY5" s="59" t="s">
        <v>94</v>
      </c>
      <c r="AZ5" s="59" t="s">
        <v>95</v>
      </c>
      <c r="BA5" s="59" t="s">
        <v>96</v>
      </c>
      <c r="BB5" s="59" t="s">
        <v>97</v>
      </c>
      <c r="BC5" s="59" t="s">
        <v>98</v>
      </c>
      <c r="BD5" s="59" t="s">
        <v>99</v>
      </c>
      <c r="BE5" s="59" t="s">
        <v>100</v>
      </c>
      <c r="BF5" s="59" t="s">
        <v>90</v>
      </c>
      <c r="BG5" s="59" t="s">
        <v>101</v>
      </c>
      <c r="BH5" s="59" t="s">
        <v>92</v>
      </c>
      <c r="BI5" s="59" t="s">
        <v>103</v>
      </c>
      <c r="BJ5" s="59" t="s">
        <v>94</v>
      </c>
      <c r="BK5" s="59" t="s">
        <v>95</v>
      </c>
      <c r="BL5" s="59" t="s">
        <v>96</v>
      </c>
      <c r="BM5" s="59" t="s">
        <v>97</v>
      </c>
      <c r="BN5" s="59" t="s">
        <v>98</v>
      </c>
      <c r="BO5" s="59" t="s">
        <v>99</v>
      </c>
      <c r="BP5" s="59" t="s">
        <v>100</v>
      </c>
      <c r="BQ5" s="59" t="s">
        <v>104</v>
      </c>
      <c r="BR5" s="59" t="s">
        <v>91</v>
      </c>
      <c r="BS5" s="59" t="s">
        <v>92</v>
      </c>
      <c r="BT5" s="59" t="s">
        <v>93</v>
      </c>
      <c r="BU5" s="59" t="s">
        <v>94</v>
      </c>
      <c r="BV5" s="59" t="s">
        <v>95</v>
      </c>
      <c r="BW5" s="59" t="s">
        <v>96</v>
      </c>
      <c r="BX5" s="59" t="s">
        <v>97</v>
      </c>
      <c r="BY5" s="59" t="s">
        <v>98</v>
      </c>
      <c r="BZ5" s="59" t="s">
        <v>99</v>
      </c>
      <c r="CA5" s="59" t="s">
        <v>100</v>
      </c>
      <c r="CB5" s="59" t="s">
        <v>90</v>
      </c>
      <c r="CC5" s="59" t="s">
        <v>91</v>
      </c>
      <c r="CD5" s="59" t="s">
        <v>102</v>
      </c>
      <c r="CE5" s="59" t="s">
        <v>93</v>
      </c>
      <c r="CF5" s="59" t="s">
        <v>105</v>
      </c>
      <c r="CG5" s="59" t="s">
        <v>95</v>
      </c>
      <c r="CH5" s="59" t="s">
        <v>96</v>
      </c>
      <c r="CI5" s="59" t="s">
        <v>97</v>
      </c>
      <c r="CJ5" s="59" t="s">
        <v>98</v>
      </c>
      <c r="CK5" s="59" t="s">
        <v>99</v>
      </c>
      <c r="CL5" s="59" t="s">
        <v>100</v>
      </c>
      <c r="CM5" s="151"/>
      <c r="CN5" s="151"/>
      <c r="CO5" s="59" t="s">
        <v>90</v>
      </c>
      <c r="CP5" s="59" t="s">
        <v>101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104</v>
      </c>
      <c r="DL5" s="59" t="s">
        <v>91</v>
      </c>
      <c r="DM5" s="59" t="s">
        <v>102</v>
      </c>
      <c r="DN5" s="59" t="s">
        <v>93</v>
      </c>
      <c r="DO5" s="59" t="s">
        <v>105</v>
      </c>
      <c r="DP5" s="59" t="s">
        <v>95</v>
      </c>
      <c r="DQ5" s="59" t="s">
        <v>96</v>
      </c>
      <c r="DR5" s="59" t="s">
        <v>97</v>
      </c>
      <c r="DS5" s="59" t="s">
        <v>98</v>
      </c>
      <c r="DT5" s="59" t="s">
        <v>99</v>
      </c>
      <c r="DU5" s="59" t="s">
        <v>100</v>
      </c>
    </row>
    <row r="6" spans="1:125" s="66" customFormat="1" x14ac:dyDescent="0.15">
      <c r="A6" s="49" t="s">
        <v>106</v>
      </c>
      <c r="B6" s="60">
        <f>B8</f>
        <v>2018</v>
      </c>
      <c r="C6" s="60">
        <f t="shared" ref="C6:X6" si="1">C8</f>
        <v>262099</v>
      </c>
      <c r="D6" s="60">
        <f t="shared" si="1"/>
        <v>47</v>
      </c>
      <c r="E6" s="60">
        <f t="shared" si="1"/>
        <v>14</v>
      </c>
      <c r="F6" s="60">
        <f t="shared" si="1"/>
        <v>0</v>
      </c>
      <c r="G6" s="60">
        <f t="shared" si="1"/>
        <v>1</v>
      </c>
      <c r="H6" s="60" t="str">
        <f>SUBSTITUTE(H8,"　","")</f>
        <v>京都府長岡京市</v>
      </c>
      <c r="I6" s="60" t="str">
        <f t="shared" si="1"/>
        <v>長岡京市営長岡京駅西駐車場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13</v>
      </c>
      <c r="S6" s="62" t="str">
        <f t="shared" si="1"/>
        <v>駅</v>
      </c>
      <c r="T6" s="62" t="str">
        <f t="shared" si="1"/>
        <v>無</v>
      </c>
      <c r="U6" s="63">
        <f t="shared" si="1"/>
        <v>13546</v>
      </c>
      <c r="V6" s="63">
        <f t="shared" si="1"/>
        <v>388</v>
      </c>
      <c r="W6" s="63">
        <f t="shared" si="1"/>
        <v>300</v>
      </c>
      <c r="X6" s="62" t="str">
        <f t="shared" si="1"/>
        <v>利用料金制</v>
      </c>
      <c r="Y6" s="64">
        <f>IF(Y8="-",NA(),Y8)</f>
        <v>123.1</v>
      </c>
      <c r="Z6" s="64">
        <f t="shared" ref="Z6:AH6" si="2">IF(Z8="-",NA(),Z8)</f>
        <v>118.9</v>
      </c>
      <c r="AA6" s="64">
        <f t="shared" si="2"/>
        <v>116.9</v>
      </c>
      <c r="AB6" s="64">
        <f t="shared" si="2"/>
        <v>117.9</v>
      </c>
      <c r="AC6" s="64">
        <f t="shared" si="2"/>
        <v>119.7</v>
      </c>
      <c r="AD6" s="64">
        <f t="shared" si="2"/>
        <v>172.3</v>
      </c>
      <c r="AE6" s="64">
        <f t="shared" si="2"/>
        <v>218.5</v>
      </c>
      <c r="AF6" s="64">
        <f t="shared" si="2"/>
        <v>151.19999999999999</v>
      </c>
      <c r="AG6" s="64">
        <f t="shared" si="2"/>
        <v>212.4</v>
      </c>
      <c r="AH6" s="64">
        <f t="shared" si="2"/>
        <v>241.8</v>
      </c>
      <c r="AI6" s="61" t="str">
        <f>IF(AI8="-","",IF(AI8="-","【-】","【"&amp;SUBSTITUTE(TEXT(AI8,"#,##0.0"),"-","△")&amp;"】"))</f>
        <v>【297.1】</v>
      </c>
      <c r="AJ6" s="64">
        <f>IF(AJ8="-",NA(),AJ8)</f>
        <v>2.2000000000000002</v>
      </c>
      <c r="AK6" s="64">
        <f t="shared" ref="AK6:AS6" si="3">IF(AK8="-",NA(),AK8)</f>
        <v>2</v>
      </c>
      <c r="AL6" s="64">
        <f t="shared" si="3"/>
        <v>1.7</v>
      </c>
      <c r="AM6" s="64">
        <f t="shared" si="3"/>
        <v>1.6</v>
      </c>
      <c r="AN6" s="64">
        <f t="shared" si="3"/>
        <v>1.3</v>
      </c>
      <c r="AO6" s="64">
        <f t="shared" si="3"/>
        <v>5.7</v>
      </c>
      <c r="AP6" s="64">
        <f t="shared" si="3"/>
        <v>4.7</v>
      </c>
      <c r="AQ6" s="64">
        <f t="shared" si="3"/>
        <v>4</v>
      </c>
      <c r="AR6" s="64">
        <f t="shared" si="3"/>
        <v>2.4</v>
      </c>
      <c r="AS6" s="64">
        <f t="shared" si="3"/>
        <v>2.2999999999999998</v>
      </c>
      <c r="AT6" s="61" t="str">
        <f>IF(AT8="-","",IF(AT8="-","【-】","【"&amp;SUBSTITUTE(TEXT(AT8,"#,##0.0"),"-","△")&amp;"】"))</f>
        <v>【5.3】</v>
      </c>
      <c r="AU6" s="65">
        <f>IF(AU8="-",NA(),AU8)</f>
        <v>10</v>
      </c>
      <c r="AV6" s="65">
        <f t="shared" ref="AV6:BD6" si="4">IF(AV8="-",NA(),AV8)</f>
        <v>9</v>
      </c>
      <c r="AW6" s="65">
        <f t="shared" si="4"/>
        <v>8</v>
      </c>
      <c r="AX6" s="65">
        <f t="shared" si="4"/>
        <v>7</v>
      </c>
      <c r="AY6" s="65">
        <f>IF(AY8="-",NA(),AY8)</f>
        <v>6</v>
      </c>
      <c r="AZ6" s="65">
        <f t="shared" si="4"/>
        <v>48</v>
      </c>
      <c r="BA6" s="65">
        <f t="shared" si="4"/>
        <v>46</v>
      </c>
      <c r="BB6" s="65">
        <f t="shared" si="4"/>
        <v>39</v>
      </c>
      <c r="BC6" s="65">
        <f t="shared" si="4"/>
        <v>25</v>
      </c>
      <c r="BD6" s="65">
        <f t="shared" si="4"/>
        <v>24</v>
      </c>
      <c r="BE6" s="63" t="str">
        <f>IF(BE8="-","",IF(BE8="-","【-】","【"&amp;SUBSTITUTE(TEXT(BE8,"#,##0"),"-","△")&amp;"】"))</f>
        <v>【30】</v>
      </c>
      <c r="BF6" s="64">
        <f>IF(BF8="-",NA(),BF8)</f>
        <v>33.799999999999997</v>
      </c>
      <c r="BG6" s="64">
        <f t="shared" ref="BG6:BO6" si="5">IF(BG8="-",NA(),BG8)</f>
        <v>32</v>
      </c>
      <c r="BH6" s="64">
        <f t="shared" si="5"/>
        <v>30.6</v>
      </c>
      <c r="BI6" s="64">
        <f t="shared" si="5"/>
        <v>31.3</v>
      </c>
      <c r="BJ6" s="64">
        <f t="shared" si="5"/>
        <v>31.6</v>
      </c>
      <c r="BK6" s="64">
        <f t="shared" si="5"/>
        <v>33.6</v>
      </c>
      <c r="BL6" s="64">
        <f t="shared" si="5"/>
        <v>33.200000000000003</v>
      </c>
      <c r="BM6" s="64">
        <f t="shared" si="5"/>
        <v>29.6</v>
      </c>
      <c r="BN6" s="64">
        <f t="shared" si="5"/>
        <v>29.2</v>
      </c>
      <c r="BO6" s="64">
        <f t="shared" si="5"/>
        <v>30.4</v>
      </c>
      <c r="BP6" s="61" t="str">
        <f>IF(BP8="-","",IF(BP8="-","【-】","【"&amp;SUBSTITUTE(TEXT(BP8,"#,##0.0"),"-","△")&amp;"】"))</f>
        <v>【26.3】</v>
      </c>
      <c r="BQ6" s="65">
        <f>IF(BQ8="-",NA(),BQ8)</f>
        <v>68059</v>
      </c>
      <c r="BR6" s="65">
        <f t="shared" ref="BR6:BZ6" si="6">IF(BR8="-",NA(),BR8)</f>
        <v>61357</v>
      </c>
      <c r="BS6" s="65">
        <f t="shared" si="6"/>
        <v>59098</v>
      </c>
      <c r="BT6" s="65">
        <f t="shared" si="6"/>
        <v>61287</v>
      </c>
      <c r="BU6" s="65">
        <f t="shared" si="6"/>
        <v>66156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107</v>
      </c>
      <c r="CM6" s="63">
        <f t="shared" ref="CM6:CN6" si="7">CM8</f>
        <v>1102155</v>
      </c>
      <c r="CN6" s="63" t="str">
        <f t="shared" si="7"/>
        <v>-</v>
      </c>
      <c r="CO6" s="64"/>
      <c r="CP6" s="64"/>
      <c r="CQ6" s="64"/>
      <c r="CR6" s="64"/>
      <c r="CS6" s="64"/>
      <c r="CT6" s="64"/>
      <c r="CU6" s="64"/>
      <c r="CV6" s="64"/>
      <c r="CW6" s="64"/>
      <c r="CX6" s="64"/>
      <c r="CY6" s="61" t="s">
        <v>107</v>
      </c>
      <c r="CZ6" s="64">
        <f>IF(CZ8="-",NA(),CZ8)</f>
        <v>212.5</v>
      </c>
      <c r="DA6" s="64">
        <f t="shared" ref="DA6:DI6" si="8">IF(DA8="-",NA(),DA8)</f>
        <v>197.9</v>
      </c>
      <c r="DB6" s="64">
        <f t="shared" si="8"/>
        <v>178.3</v>
      </c>
      <c r="DC6" s="64">
        <f t="shared" si="8"/>
        <v>155.4</v>
      </c>
      <c r="DD6" s="64">
        <f t="shared" si="8"/>
        <v>125.4</v>
      </c>
      <c r="DE6" s="64">
        <f t="shared" si="8"/>
        <v>254</v>
      </c>
      <c r="DF6" s="64">
        <f t="shared" si="8"/>
        <v>280</v>
      </c>
      <c r="DG6" s="64">
        <f t="shared" si="8"/>
        <v>239.6</v>
      </c>
      <c r="DH6" s="64">
        <f t="shared" si="8"/>
        <v>224.1</v>
      </c>
      <c r="DI6" s="64">
        <f t="shared" si="8"/>
        <v>155.19999999999999</v>
      </c>
      <c r="DJ6" s="61" t="str">
        <f>IF(DJ8="-","",IF(DJ8="-","【-】","【"&amp;SUBSTITUTE(TEXT(DJ8,"#,##0.0"),"-","△")&amp;"】"))</f>
        <v>【103.6】</v>
      </c>
      <c r="DK6" s="64">
        <f>IF(DK8="-",NA(),DK8)</f>
        <v>270.3</v>
      </c>
      <c r="DL6" s="64">
        <f t="shared" ref="DL6:DT6" si="9">IF(DL8="-",NA(),DL8)</f>
        <v>261.10000000000002</v>
      </c>
      <c r="DM6" s="64">
        <f t="shared" si="9"/>
        <v>266</v>
      </c>
      <c r="DN6" s="64">
        <f t="shared" si="9"/>
        <v>272.89999999999998</v>
      </c>
      <c r="DO6" s="64">
        <f t="shared" si="9"/>
        <v>282</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108</v>
      </c>
      <c r="B7" s="60">
        <f t="shared" ref="B7:X7" si="10">B8</f>
        <v>2018</v>
      </c>
      <c r="C7" s="60">
        <f t="shared" si="10"/>
        <v>262099</v>
      </c>
      <c r="D7" s="60">
        <f t="shared" si="10"/>
        <v>47</v>
      </c>
      <c r="E7" s="60">
        <f t="shared" si="10"/>
        <v>14</v>
      </c>
      <c r="F7" s="60">
        <f t="shared" si="10"/>
        <v>0</v>
      </c>
      <c r="G7" s="60">
        <f t="shared" si="10"/>
        <v>1</v>
      </c>
      <c r="H7" s="60" t="str">
        <f t="shared" si="10"/>
        <v>京都府　長岡京市</v>
      </c>
      <c r="I7" s="60" t="str">
        <f t="shared" si="10"/>
        <v>長岡京市営長岡京駅西駐車場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13</v>
      </c>
      <c r="S7" s="62" t="str">
        <f t="shared" si="10"/>
        <v>駅</v>
      </c>
      <c r="T7" s="62" t="str">
        <f t="shared" si="10"/>
        <v>無</v>
      </c>
      <c r="U7" s="63">
        <f t="shared" si="10"/>
        <v>13546</v>
      </c>
      <c r="V7" s="63">
        <f t="shared" si="10"/>
        <v>388</v>
      </c>
      <c r="W7" s="63">
        <f t="shared" si="10"/>
        <v>300</v>
      </c>
      <c r="X7" s="62" t="str">
        <f t="shared" si="10"/>
        <v>利用料金制</v>
      </c>
      <c r="Y7" s="64">
        <f>Y8</f>
        <v>123.1</v>
      </c>
      <c r="Z7" s="64">
        <f t="shared" ref="Z7:AH7" si="11">Z8</f>
        <v>118.9</v>
      </c>
      <c r="AA7" s="64">
        <f t="shared" si="11"/>
        <v>116.9</v>
      </c>
      <c r="AB7" s="64">
        <f t="shared" si="11"/>
        <v>117.9</v>
      </c>
      <c r="AC7" s="64">
        <f t="shared" si="11"/>
        <v>119.7</v>
      </c>
      <c r="AD7" s="64">
        <f t="shared" si="11"/>
        <v>172.3</v>
      </c>
      <c r="AE7" s="64">
        <f t="shared" si="11"/>
        <v>218.5</v>
      </c>
      <c r="AF7" s="64">
        <f t="shared" si="11"/>
        <v>151.19999999999999</v>
      </c>
      <c r="AG7" s="64">
        <f t="shared" si="11"/>
        <v>212.4</v>
      </c>
      <c r="AH7" s="64">
        <f t="shared" si="11"/>
        <v>241.8</v>
      </c>
      <c r="AI7" s="61"/>
      <c r="AJ7" s="64">
        <f>AJ8</f>
        <v>2.2000000000000002</v>
      </c>
      <c r="AK7" s="64">
        <f t="shared" ref="AK7:AS7" si="12">AK8</f>
        <v>2</v>
      </c>
      <c r="AL7" s="64">
        <f t="shared" si="12"/>
        <v>1.7</v>
      </c>
      <c r="AM7" s="64">
        <f t="shared" si="12"/>
        <v>1.6</v>
      </c>
      <c r="AN7" s="64">
        <f t="shared" si="12"/>
        <v>1.3</v>
      </c>
      <c r="AO7" s="64">
        <f t="shared" si="12"/>
        <v>5.7</v>
      </c>
      <c r="AP7" s="64">
        <f t="shared" si="12"/>
        <v>4.7</v>
      </c>
      <c r="AQ7" s="64">
        <f t="shared" si="12"/>
        <v>4</v>
      </c>
      <c r="AR7" s="64">
        <f t="shared" si="12"/>
        <v>2.4</v>
      </c>
      <c r="AS7" s="64">
        <f t="shared" si="12"/>
        <v>2.2999999999999998</v>
      </c>
      <c r="AT7" s="61"/>
      <c r="AU7" s="65">
        <f>AU8</f>
        <v>10</v>
      </c>
      <c r="AV7" s="65">
        <f t="shared" ref="AV7:BD7" si="13">AV8</f>
        <v>9</v>
      </c>
      <c r="AW7" s="65">
        <f t="shared" si="13"/>
        <v>8</v>
      </c>
      <c r="AX7" s="65">
        <f t="shared" si="13"/>
        <v>7</v>
      </c>
      <c r="AY7" s="65">
        <f>AY8</f>
        <v>6</v>
      </c>
      <c r="AZ7" s="65">
        <f t="shared" si="13"/>
        <v>48</v>
      </c>
      <c r="BA7" s="65">
        <f t="shared" si="13"/>
        <v>46</v>
      </c>
      <c r="BB7" s="65">
        <f t="shared" si="13"/>
        <v>39</v>
      </c>
      <c r="BC7" s="65">
        <f t="shared" si="13"/>
        <v>25</v>
      </c>
      <c r="BD7" s="65">
        <f t="shared" si="13"/>
        <v>24</v>
      </c>
      <c r="BE7" s="63"/>
      <c r="BF7" s="64">
        <f>BF8</f>
        <v>33.799999999999997</v>
      </c>
      <c r="BG7" s="64">
        <f t="shared" ref="BG7:BO7" si="14">BG8</f>
        <v>32</v>
      </c>
      <c r="BH7" s="64">
        <f t="shared" si="14"/>
        <v>30.6</v>
      </c>
      <c r="BI7" s="64">
        <f t="shared" si="14"/>
        <v>31.3</v>
      </c>
      <c r="BJ7" s="64">
        <f t="shared" si="14"/>
        <v>31.6</v>
      </c>
      <c r="BK7" s="64">
        <f t="shared" si="14"/>
        <v>33.6</v>
      </c>
      <c r="BL7" s="64">
        <f t="shared" si="14"/>
        <v>33.200000000000003</v>
      </c>
      <c r="BM7" s="64">
        <f t="shared" si="14"/>
        <v>29.6</v>
      </c>
      <c r="BN7" s="64">
        <f t="shared" si="14"/>
        <v>29.2</v>
      </c>
      <c r="BO7" s="64">
        <f t="shared" si="14"/>
        <v>30.4</v>
      </c>
      <c r="BP7" s="61"/>
      <c r="BQ7" s="65">
        <f>BQ8</f>
        <v>68059</v>
      </c>
      <c r="BR7" s="65">
        <f t="shared" ref="BR7:BZ7" si="15">BR8</f>
        <v>61357</v>
      </c>
      <c r="BS7" s="65">
        <f t="shared" si="15"/>
        <v>59098</v>
      </c>
      <c r="BT7" s="65">
        <f t="shared" si="15"/>
        <v>61287</v>
      </c>
      <c r="BU7" s="65">
        <f t="shared" si="15"/>
        <v>66156</v>
      </c>
      <c r="BV7" s="65">
        <f t="shared" si="15"/>
        <v>44860</v>
      </c>
      <c r="BW7" s="65">
        <f t="shared" si="15"/>
        <v>37496</v>
      </c>
      <c r="BX7" s="65">
        <f t="shared" si="15"/>
        <v>31888</v>
      </c>
      <c r="BY7" s="65">
        <f t="shared" si="15"/>
        <v>13314</v>
      </c>
      <c r="BZ7" s="65">
        <f t="shared" si="15"/>
        <v>23300</v>
      </c>
      <c r="CA7" s="63"/>
      <c r="CB7" s="64" t="s">
        <v>109</v>
      </c>
      <c r="CC7" s="64" t="s">
        <v>109</v>
      </c>
      <c r="CD7" s="64" t="s">
        <v>109</v>
      </c>
      <c r="CE7" s="64" t="s">
        <v>109</v>
      </c>
      <c r="CF7" s="64" t="s">
        <v>109</v>
      </c>
      <c r="CG7" s="64" t="s">
        <v>109</v>
      </c>
      <c r="CH7" s="64" t="s">
        <v>109</v>
      </c>
      <c r="CI7" s="64" t="s">
        <v>109</v>
      </c>
      <c r="CJ7" s="64" t="s">
        <v>109</v>
      </c>
      <c r="CK7" s="64" t="s">
        <v>107</v>
      </c>
      <c r="CL7" s="61"/>
      <c r="CM7" s="63">
        <f>CM8</f>
        <v>1102155</v>
      </c>
      <c r="CN7" s="63" t="str">
        <f>CN8</f>
        <v>-</v>
      </c>
      <c r="CO7" s="64" t="s">
        <v>109</v>
      </c>
      <c r="CP7" s="64" t="s">
        <v>109</v>
      </c>
      <c r="CQ7" s="64" t="s">
        <v>109</v>
      </c>
      <c r="CR7" s="64" t="s">
        <v>109</v>
      </c>
      <c r="CS7" s="64" t="s">
        <v>109</v>
      </c>
      <c r="CT7" s="64" t="s">
        <v>109</v>
      </c>
      <c r="CU7" s="64" t="s">
        <v>109</v>
      </c>
      <c r="CV7" s="64" t="s">
        <v>109</v>
      </c>
      <c r="CW7" s="64" t="s">
        <v>109</v>
      </c>
      <c r="CX7" s="64" t="s">
        <v>107</v>
      </c>
      <c r="CY7" s="61"/>
      <c r="CZ7" s="64">
        <f>CZ8</f>
        <v>212.5</v>
      </c>
      <c r="DA7" s="64">
        <f t="shared" ref="DA7:DI7" si="16">DA8</f>
        <v>197.9</v>
      </c>
      <c r="DB7" s="64">
        <f t="shared" si="16"/>
        <v>178.3</v>
      </c>
      <c r="DC7" s="64">
        <f t="shared" si="16"/>
        <v>155.4</v>
      </c>
      <c r="DD7" s="64">
        <f t="shared" si="16"/>
        <v>125.4</v>
      </c>
      <c r="DE7" s="64">
        <f t="shared" si="16"/>
        <v>254</v>
      </c>
      <c r="DF7" s="64">
        <f t="shared" si="16"/>
        <v>280</v>
      </c>
      <c r="DG7" s="64">
        <f t="shared" si="16"/>
        <v>239.6</v>
      </c>
      <c r="DH7" s="64">
        <f t="shared" si="16"/>
        <v>224.1</v>
      </c>
      <c r="DI7" s="64">
        <f t="shared" si="16"/>
        <v>155.19999999999999</v>
      </c>
      <c r="DJ7" s="61"/>
      <c r="DK7" s="64">
        <f>DK8</f>
        <v>270.3</v>
      </c>
      <c r="DL7" s="64">
        <f t="shared" ref="DL7:DT7" si="17">DL8</f>
        <v>261.10000000000002</v>
      </c>
      <c r="DM7" s="64">
        <f t="shared" si="17"/>
        <v>266</v>
      </c>
      <c r="DN7" s="64">
        <f t="shared" si="17"/>
        <v>272.89999999999998</v>
      </c>
      <c r="DO7" s="64">
        <f t="shared" si="17"/>
        <v>282</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262099</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13</v>
      </c>
      <c r="S8" s="69" t="s">
        <v>120</v>
      </c>
      <c r="T8" s="69" t="s">
        <v>121</v>
      </c>
      <c r="U8" s="70">
        <v>13546</v>
      </c>
      <c r="V8" s="70">
        <v>388</v>
      </c>
      <c r="W8" s="70">
        <v>300</v>
      </c>
      <c r="X8" s="69" t="s">
        <v>122</v>
      </c>
      <c r="Y8" s="71">
        <v>123.1</v>
      </c>
      <c r="Z8" s="71">
        <v>118.9</v>
      </c>
      <c r="AA8" s="71">
        <v>116.9</v>
      </c>
      <c r="AB8" s="71">
        <v>117.9</v>
      </c>
      <c r="AC8" s="71">
        <v>119.7</v>
      </c>
      <c r="AD8" s="71">
        <v>172.3</v>
      </c>
      <c r="AE8" s="71">
        <v>218.5</v>
      </c>
      <c r="AF8" s="71">
        <v>151.19999999999999</v>
      </c>
      <c r="AG8" s="71">
        <v>212.4</v>
      </c>
      <c r="AH8" s="71">
        <v>241.8</v>
      </c>
      <c r="AI8" s="68">
        <v>297.10000000000002</v>
      </c>
      <c r="AJ8" s="71">
        <v>2.2000000000000002</v>
      </c>
      <c r="AK8" s="71">
        <v>2</v>
      </c>
      <c r="AL8" s="71">
        <v>1.7</v>
      </c>
      <c r="AM8" s="71">
        <v>1.6</v>
      </c>
      <c r="AN8" s="71">
        <v>1.3</v>
      </c>
      <c r="AO8" s="71">
        <v>5.7</v>
      </c>
      <c r="AP8" s="71">
        <v>4.7</v>
      </c>
      <c r="AQ8" s="71">
        <v>4</v>
      </c>
      <c r="AR8" s="71">
        <v>2.4</v>
      </c>
      <c r="AS8" s="71">
        <v>2.2999999999999998</v>
      </c>
      <c r="AT8" s="68">
        <v>5.3</v>
      </c>
      <c r="AU8" s="72">
        <v>10</v>
      </c>
      <c r="AV8" s="72">
        <v>9</v>
      </c>
      <c r="AW8" s="72">
        <v>8</v>
      </c>
      <c r="AX8" s="72">
        <v>7</v>
      </c>
      <c r="AY8" s="80">
        <v>6</v>
      </c>
      <c r="AZ8" s="72">
        <v>48</v>
      </c>
      <c r="BA8" s="72">
        <v>46</v>
      </c>
      <c r="BB8" s="72">
        <v>39</v>
      </c>
      <c r="BC8" s="72">
        <v>25</v>
      </c>
      <c r="BD8" s="72">
        <v>24</v>
      </c>
      <c r="BE8" s="72">
        <v>30</v>
      </c>
      <c r="BF8" s="71">
        <v>33.799999999999997</v>
      </c>
      <c r="BG8" s="71">
        <v>32</v>
      </c>
      <c r="BH8" s="71">
        <v>30.6</v>
      </c>
      <c r="BI8" s="71">
        <v>31.3</v>
      </c>
      <c r="BJ8" s="71">
        <v>31.6</v>
      </c>
      <c r="BK8" s="71">
        <v>33.6</v>
      </c>
      <c r="BL8" s="71">
        <v>33.200000000000003</v>
      </c>
      <c r="BM8" s="71">
        <v>29.6</v>
      </c>
      <c r="BN8" s="71">
        <v>29.2</v>
      </c>
      <c r="BO8" s="71">
        <v>30.4</v>
      </c>
      <c r="BP8" s="68">
        <v>26.3</v>
      </c>
      <c r="BQ8" s="72">
        <v>68059</v>
      </c>
      <c r="BR8" s="72">
        <v>61357</v>
      </c>
      <c r="BS8" s="72">
        <v>59098</v>
      </c>
      <c r="BT8" s="73">
        <v>61287</v>
      </c>
      <c r="BU8" s="73">
        <v>66156</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1102155</v>
      </c>
      <c r="CN8" s="70" t="s">
        <v>114</v>
      </c>
      <c r="CO8" s="71" t="s">
        <v>114</v>
      </c>
      <c r="CP8" s="71" t="s">
        <v>114</v>
      </c>
      <c r="CQ8" s="71" t="s">
        <v>114</v>
      </c>
      <c r="CR8" s="71" t="s">
        <v>114</v>
      </c>
      <c r="CS8" s="71" t="s">
        <v>114</v>
      </c>
      <c r="CT8" s="71" t="s">
        <v>114</v>
      </c>
      <c r="CU8" s="71" t="s">
        <v>114</v>
      </c>
      <c r="CV8" s="71" t="s">
        <v>114</v>
      </c>
      <c r="CW8" s="71" t="s">
        <v>114</v>
      </c>
      <c r="CX8" s="71" t="s">
        <v>114</v>
      </c>
      <c r="CY8" s="68" t="s">
        <v>114</v>
      </c>
      <c r="CZ8" s="71">
        <v>212.5</v>
      </c>
      <c r="DA8" s="71">
        <v>197.9</v>
      </c>
      <c r="DB8" s="71">
        <v>178.3</v>
      </c>
      <c r="DC8" s="71">
        <v>155.4</v>
      </c>
      <c r="DD8" s="71">
        <v>125.4</v>
      </c>
      <c r="DE8" s="71">
        <v>254</v>
      </c>
      <c r="DF8" s="71">
        <v>280</v>
      </c>
      <c r="DG8" s="71">
        <v>239.6</v>
      </c>
      <c r="DH8" s="71">
        <v>224.1</v>
      </c>
      <c r="DI8" s="71">
        <v>155.19999999999999</v>
      </c>
      <c r="DJ8" s="68">
        <v>103.6</v>
      </c>
      <c r="DK8" s="71">
        <v>270.3</v>
      </c>
      <c r="DL8" s="71">
        <v>261.10000000000002</v>
      </c>
      <c r="DM8" s="71">
        <v>266</v>
      </c>
      <c r="DN8" s="71">
        <v>272.89999999999998</v>
      </c>
      <c r="DO8" s="71">
        <v>282</v>
      </c>
      <c r="DP8" s="71">
        <v>136.69999999999999</v>
      </c>
      <c r="DQ8" s="71">
        <v>138.9</v>
      </c>
      <c r="DR8" s="71">
        <v>139.69999999999999</v>
      </c>
      <c r="DS8" s="71">
        <v>139.30000000000001</v>
      </c>
      <c r="DT8" s="71">
        <v>136.30000000000001</v>
      </c>
      <c r="DU8" s="68">
        <v>199.3</v>
      </c>
    </row>
    <row r="9" spans="1:125" ht="12.9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ht="12.9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ht="12.9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ht="12.9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ht="12.9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ht="12.9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ht="12.9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ht="12.9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ht="12.9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ht="12.9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高田　壮一朗</cp:lastModifiedBy>
  <dcterms:created xsi:type="dcterms:W3CDTF">2019-12-05T07:25:07Z</dcterms:created>
  <dcterms:modified xsi:type="dcterms:W3CDTF">2020-02-05T07:04:25Z</dcterms:modified>
  <cp:category/>
</cp:coreProperties>
</file>